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6BBE230F-6053-47B7-BD13-39ACBABDAD4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K31" i="1"/>
  <c r="E31" i="1"/>
  <c r="C31" i="1"/>
  <c r="D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<sst xmlns="http://schemas.openxmlformats.org/spreadsheetml/2006/main" count="221" uniqueCount="203">
  <si>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</si>
  <si>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</si>
  <si>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</si>
  <si>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</si>
  <si>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</si>
  <si>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</si>
  <si>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</si>
  <si>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</si>
  <si>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</si>
  <si>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</si>
  <si>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</si>
  <si>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</si>
  <si>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</si>
  <si>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</si>
  <si>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</si>
  <si>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</si>
  <si>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</si>
  <si>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</si>
  <si>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</si>
  <si>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</si>
  <si>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</si>
  <si>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</si>
  <si>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</si>
  <si>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</si>
  <si>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</si>
  <si>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</si>
  <si>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</si>
  <si>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</si>
  <si>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</si>
  <si>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</si>
  <si>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</si>
  <si>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</si>
  <si>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</si>
  <si>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</si>
  <si>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</si>
  <si>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</si>
  <si>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</si>
  <si>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</si>
  <si>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</si>
  <si>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</si>
  <si>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</si>
  <si>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</si>
  <si>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</si>
  <si>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</si>
  <si>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</si>
  <si>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</si>
  <si>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</si>
  <si>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</si>
  <si>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</si>
  <si>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</si>
  <si>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</si>
  <si>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</si>
  <si>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</si>
  <si>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</si>
  <si>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</si>
  <si>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</si>
  <si>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</si>
  <si>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</si>
  <si>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</si>
  <si>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</si>
  <si>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</si>
  <si>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</si>
  <si>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</si>
  <si>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</si>
  <si>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</si>
  <si>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</si>
  <si>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</si>
  <si>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</si>
  <si>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</si>
  <si>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</si>
  <si>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</si>
  <si>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</si>
  <si>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</si>
  <si>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</si>
  <si>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</si>
  <si>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</si>
  <si>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</si>
  <si>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</si>
  <si>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</si>
  <si>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</si>
  <si>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</si>
  <si>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</si>
  <si>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</si>
  <si>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</si>
  <si>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</si>
  <si>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</si>
  <si>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</si>
  <si>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</si>
  <si>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</si>
  <si>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</si>
  <si>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</si>
  <si>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</si>
  <si>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</si>
  <si>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</si>
  <si>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</si>
  <si>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</si>
  <si>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</si>
  <si>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</si>
  <si>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</si>
  <si>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</si>
  <si>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</si>
  <si>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</si>
  <si>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</si>
  <si>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</si>
  <si>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</si>
  <si>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</si>
  <si>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</si>
  <si>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</si>
  <si>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</si>
  <si>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</si>
  <si>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</si>
  <si>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</si>
  <si>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</si>
  <si>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</si>
  <si>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</si>
  <si>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</si>
  <si>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</si>
  <si>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</si>
  <si>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</si>
  <si>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</si>
  <si>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</si>
  <si>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</si>
  <si>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</si>
  <si>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</si>
  <si>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</si>
  <si>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</si>
  <si>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</si>
  <si>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</si>
  <si>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</si>
  <si>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</si>
  <si>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</si>
  <si>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</si>
  <si>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</si>
  <si>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</si>
  <si>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</si>
  <si>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</si>
  <si>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</si>
  <si>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</si>
  <si>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</si>
  <si>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</si>
  <si>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</si>
  <si>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</si>
  <si>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</si>
  <si>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</si>
  <si>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</si>
  <si>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</si>
  <si>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</si>
  <si>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</si>
  <si>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</si>
  <si>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</si>
  <si>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</si>
  <si>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</si>
  <si>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</si>
  <si>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</si>
  <si>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</si>
  <si>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</si>
  <si>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</si>
  <si>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</si>
  <si>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</si>
  <si>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</si>
  <si>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</si>
  <si>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</si>
  <si>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</si>
  <si>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</si>
  <si>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</si>
  <si>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</si>
  <si>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</si>
  <si>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</si>
  <si>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</si>
  <si>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</si>
  <si>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</si>
  <si>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</si>
  <si>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</si>
  <si>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</si>
  <si>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</si>
  <si>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</si>
  <si>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1. 월령 40% 이상으로 방풍막 설치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</si>
  <si>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</si>
  <si>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</si>
  <si>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</si>
  <si>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</si>
  <si>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</si>
  <si>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KAMP</t>
    <phoneticPr fontId="3" type="noConversion"/>
  </si>
  <si>
    <t>ALL</t>
    <phoneticPr fontId="3" type="noConversion"/>
  </si>
  <si>
    <t>ENG-KSP</t>
    <phoneticPr fontId="3" type="noConversion"/>
  </si>
  <si>
    <t>20s/23k 30s/22k 40s/17k</t>
    <phoneticPr fontId="3" type="noConversion"/>
  </si>
  <si>
    <t>20s/18k 30s/18k 40s/17k</t>
    <phoneticPr fontId="3" type="noConversion"/>
  </si>
  <si>
    <t>N</t>
    <phoneticPr fontId="3" type="noConversion"/>
  </si>
  <si>
    <t>M_065159-06160:M</t>
    <phoneticPr fontId="3" type="noConversion"/>
  </si>
  <si>
    <t>M_065244-065245:K</t>
    <phoneticPr fontId="3" type="noConversion"/>
  </si>
  <si>
    <t>2. [UT 02:35-02:48] 라리탄으로 IC.M 접속 시 화면이 보이지 않는 현상 발생(M 칩 전원은 들어와있는 것으로 확인) : 물리적 버튼으로 전원 재시작하여 해결</t>
    <phoneticPr fontId="3" type="noConversion"/>
  </si>
  <si>
    <t>3. [UT 08:04-08:12] RA 포인팅 에러 발생 : stow하여 위치 정보 리셋 후 타겟 위치로 이동하여 해결</t>
    <phoneticPr fontId="3" type="noConversion"/>
  </si>
  <si>
    <t>4. [UT 08:14-08:23] RA 포인팅 에러 발생 : stow하여 위치 정보 리셋 후 EIB recycle 하여 해결</t>
    <phoneticPr fontId="3" type="noConversion"/>
  </si>
  <si>
    <t>G_065317:M</t>
    <phoneticPr fontId="3" type="noConversion"/>
  </si>
  <si>
    <t>G_065295:K</t>
    <phoneticPr fontId="3" type="noConversion"/>
  </si>
  <si>
    <t>G_065296:T</t>
    <phoneticPr fontId="3" type="noConversion"/>
  </si>
  <si>
    <t>G_065299:M</t>
    <phoneticPr fontId="3" type="noConversion"/>
  </si>
  <si>
    <t>G_065305:M</t>
    <phoneticPr fontId="3" type="noConversion"/>
  </si>
  <si>
    <t>G_065311:M</t>
    <phoneticPr fontId="3" type="noConversion"/>
  </si>
  <si>
    <t>G_065321:K</t>
    <phoneticPr fontId="3" type="noConversion"/>
  </si>
  <si>
    <t>G_065323:M</t>
    <phoneticPr fontId="3" type="noConversion"/>
  </si>
  <si>
    <t>60s/62k 45s/35k 30s/32k</t>
    <phoneticPr fontId="3" type="noConversion"/>
  </si>
  <si>
    <t>50s/27k 40s/33k 30s/43k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</si>
</sst>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checked="Checked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6" zoomScaleNormal="146" workbookViewId="0">
      <selection activeCell="B86" sqref="B86:P8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1">
        <v>45709</v>
      </c>
      <c r="D3" s="122"/>
      <c r="E3" s="1"/>
      <c r="F3" s="1"/>
      <c r="G3" s="1"/>
      <c r="H3" s="1"/>
      <c r="I3" s="1"/>
      <c r="J3" s="1"/>
      <c r="K3" s="65" t="s">
        <v>2</v>
      </c>
      <c r="L3" s="123">
        <f>(P31-(P32+P33))/P31*100</f>
        <v>96.373056994818654</v>
      </c>
      <c r="M3" s="123"/>
      <c r="N3" s="65" t="s">
        <v>3</v>
      </c>
      <c r="O3" s="123">
        <f>(P31-P33)/P31*100</f>
        <v>96.373056994818654</v>
      </c>
      <c r="P3" s="123"/>
    </row>
    <row r="4" spans="2:16" ht="14.25" customHeight="1" x14ac:dyDescent="0.45">
      <c r="B4" s="33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7.6388888888888886E-3</v>
      </c>
      <c r="D9" s="8">
        <v>1.3</v>
      </c>
      <c r="E9" s="8">
        <v>15.7</v>
      </c>
      <c r="F9" s="8">
        <v>44</v>
      </c>
      <c r="G9" s="35" t="s">
        <v>187</v>
      </c>
      <c r="H9" s="8">
        <v>0.3</v>
      </c>
      <c r="I9" s="35">
        <v>41.5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0.1875</v>
      </c>
      <c r="D10" s="8">
        <v>0.9</v>
      </c>
      <c r="E10" s="8">
        <v>16</v>
      </c>
      <c r="F10" s="8">
        <v>50</v>
      </c>
      <c r="G10" s="113" t="s">
        <v>187</v>
      </c>
      <c r="H10" s="8">
        <v>3.3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f>J17</f>
        <v>0.40972222222222227</v>
      </c>
      <c r="D11" s="14">
        <v>1</v>
      </c>
      <c r="E11" s="14">
        <v>16.399999999999999</v>
      </c>
      <c r="F11" s="14">
        <v>40</v>
      </c>
      <c r="G11" s="35" t="s">
        <v>187</v>
      </c>
      <c r="H11" s="14">
        <v>4.4000000000000004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24.402083333333334</v>
      </c>
      <c r="D12" s="18">
        <f>AVERAGE(D9:D11)</f>
        <v>1.0666666666666667</v>
      </c>
      <c r="E12" s="18">
        <f>AVERAGE(E9:E11)</f>
        <v>16.033333333333331</v>
      </c>
      <c r="F12" s="19">
        <f>AVERAGE(F9:F11)</f>
        <v>44.666666666666664</v>
      </c>
      <c r="G12" s="20"/>
      <c r="H12" s="21">
        <f>AVERAGE(H9:H11)</f>
        <v>2.6666666666666665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184</v>
      </c>
      <c r="G16" s="26" t="s">
        <v>182</v>
      </c>
      <c r="H16" s="26" t="s">
        <v>181</v>
      </c>
      <c r="I16" s="26" t="s">
        <v>174</v>
      </c>
      <c r="J16" s="26" t="s">
        <v>183</v>
      </c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0.97916666666666663</v>
      </c>
      <c r="D17" s="27">
        <v>0.98263888888888884</v>
      </c>
      <c r="E17" s="27">
        <v>7.6388888888888886E-3</v>
      </c>
      <c r="F17" s="27">
        <v>2.8472222222222222E-2</v>
      </c>
      <c r="G17" s="27">
        <v>0.24652777777777779</v>
      </c>
      <c r="H17" s="27">
        <v>0.31041666666666667</v>
      </c>
      <c r="I17" s="27">
        <v>0.3840277777777778</v>
      </c>
      <c r="J17" s="27">
        <v>0.40972222222222227</v>
      </c>
      <c r="K17" s="27"/>
      <c r="L17" s="27"/>
      <c r="M17" s="27"/>
      <c r="N17" s="27"/>
      <c r="O17" s="27"/>
      <c r="P17" s="27">
        <v>0.4236111111111111</v>
      </c>
    </row>
    <row r="18" spans="2:16" ht="14.15" customHeight="1" x14ac:dyDescent="0.45">
      <c r="B18" s="34" t="s">
        <v>43</v>
      </c>
      <c r="C18" s="26">
        <v>65082</v>
      </c>
      <c r="D18" s="26">
        <v>65083</v>
      </c>
      <c r="E18" s="26">
        <v>65095</v>
      </c>
      <c r="F18" s="26">
        <v>65109</v>
      </c>
      <c r="G18" s="26">
        <v>65244</v>
      </c>
      <c r="H18" s="26">
        <v>65285</v>
      </c>
      <c r="I18" s="26">
        <v>65326</v>
      </c>
      <c r="J18" s="26">
        <v>65338</v>
      </c>
      <c r="K18" s="26"/>
      <c r="L18" s="26"/>
      <c r="M18" s="26"/>
      <c r="N18" s="26"/>
      <c r="O18" s="26"/>
      <c r="P18" s="26">
        <v>65349</v>
      </c>
    </row>
    <row r="19" spans="2:16" ht="14.15" customHeight="1" thickBot="1" x14ac:dyDescent="0.5">
      <c r="B19" s="13" t="s">
        <v>44</v>
      </c>
      <c r="C19" s="28"/>
      <c r="D19" s="26">
        <v>65094</v>
      </c>
      <c r="E19" s="26">
        <v>65108</v>
      </c>
      <c r="F19" s="29">
        <v>65243</v>
      </c>
      <c r="G19" s="29">
        <v>65284</v>
      </c>
      <c r="H19" s="29">
        <v>65325</v>
      </c>
      <c r="I19" s="26">
        <v>65337</v>
      </c>
      <c r="J19" s="29">
        <v>65348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12</v>
      </c>
      <c r="E20" s="32">
        <f t="shared" ref="E20:O20" si="0">IF(ISNUMBER(E18),E19-E18+1,"")</f>
        <v>14</v>
      </c>
      <c r="F20" s="32">
        <f t="shared" si="0"/>
        <v>135</v>
      </c>
      <c r="G20" s="32">
        <f t="shared" si="0"/>
        <v>41</v>
      </c>
      <c r="H20" s="32">
        <f t="shared" si="0"/>
        <v>41</v>
      </c>
      <c r="I20" s="32">
        <f t="shared" si="0"/>
        <v>12</v>
      </c>
      <c r="J20" s="32">
        <f t="shared" si="0"/>
        <v>11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4" t="s">
        <v>22</v>
      </c>
      <c r="D22" s="34" t="s">
        <v>24</v>
      </c>
      <c r="E22" s="34" t="s">
        <v>47</v>
      </c>
      <c r="F22" s="130" t="s">
        <v>48</v>
      </c>
      <c r="G22" s="130"/>
      <c r="H22" s="130"/>
      <c r="I22" s="130"/>
      <c r="J22" s="34" t="s">
        <v>22</v>
      </c>
      <c r="K22" s="34" t="s">
        <v>24</v>
      </c>
      <c r="L22" s="34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5">
        <v>65089</v>
      </c>
      <c r="D23" s="35">
        <v>65091</v>
      </c>
      <c r="E23" s="113" t="s">
        <v>177</v>
      </c>
      <c r="F23" s="128" t="s">
        <v>185</v>
      </c>
      <c r="G23" s="128"/>
      <c r="H23" s="128"/>
      <c r="I23" s="128"/>
      <c r="J23" s="113">
        <v>65338</v>
      </c>
      <c r="K23" s="113">
        <v>65340</v>
      </c>
      <c r="L23" s="113" t="s">
        <v>178</v>
      </c>
      <c r="M23" s="128" t="s">
        <v>201</v>
      </c>
      <c r="N23" s="128"/>
      <c r="O23" s="128"/>
      <c r="P23" s="128"/>
    </row>
    <row r="24" spans="2:16" ht="13.5" customHeight="1" x14ac:dyDescent="0.45">
      <c r="B24" s="129"/>
      <c r="C24" s="35"/>
      <c r="D24" s="35"/>
      <c r="E24" s="113" t="s">
        <v>179</v>
      </c>
      <c r="F24" s="128"/>
      <c r="G24" s="128"/>
      <c r="H24" s="128"/>
      <c r="I24" s="128"/>
      <c r="J24" s="113"/>
      <c r="K24" s="113"/>
      <c r="L24" s="113" t="s">
        <v>180</v>
      </c>
      <c r="M24" s="128"/>
      <c r="N24" s="128"/>
      <c r="O24" s="128"/>
      <c r="P24" s="128"/>
    </row>
    <row r="25" spans="2:16" ht="13.5" customHeight="1" x14ac:dyDescent="0.45">
      <c r="B25" s="129"/>
      <c r="C25" s="35">
        <v>65092</v>
      </c>
      <c r="D25" s="35">
        <v>65094</v>
      </c>
      <c r="E25" s="113" t="s">
        <v>180</v>
      </c>
      <c r="F25" s="128" t="s">
        <v>186</v>
      </c>
      <c r="G25" s="128"/>
      <c r="H25" s="128"/>
      <c r="I25" s="128"/>
      <c r="J25" s="113">
        <v>65341</v>
      </c>
      <c r="K25" s="113">
        <v>65343</v>
      </c>
      <c r="L25" s="113" t="s">
        <v>179</v>
      </c>
      <c r="M25" s="128" t="s">
        <v>202</v>
      </c>
      <c r="N25" s="128"/>
      <c r="O25" s="128"/>
      <c r="P25" s="128"/>
    </row>
    <row r="26" spans="2:16" ht="13.5" customHeight="1" x14ac:dyDescent="0.45">
      <c r="B26" s="129"/>
      <c r="C26" s="35"/>
      <c r="D26" s="35"/>
      <c r="E26" s="113" t="s">
        <v>178</v>
      </c>
      <c r="F26" s="128"/>
      <c r="G26" s="128"/>
      <c r="H26" s="128"/>
      <c r="I26" s="128"/>
      <c r="J26" s="113"/>
      <c r="K26" s="113"/>
      <c r="L26" s="113" t="s">
        <v>177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49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7.1527777777777787E-2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0.21180555555555555</v>
      </c>
      <c r="P30" s="45">
        <f>SUM(C30:J30,L30:N30)</f>
        <v>0.1340277777777778</v>
      </c>
    </row>
    <row r="31" spans="2:16" ht="14.15" customHeight="1" x14ac:dyDescent="0.45">
      <c r="B31" s="36" t="s">
        <v>164</v>
      </c>
      <c r="C31" s="46">
        <f>I17-H17</f>
        <v>7.3611111111111127E-2</v>
      </c>
      <c r="D31" s="7">
        <f>G17-F17</f>
        <v>0.21805555555555556</v>
      </c>
      <c r="E31" s="7">
        <f>H17-G17</f>
        <v>6.3888888888888884E-2</v>
      </c>
      <c r="F31" s="7"/>
      <c r="G31" s="7"/>
      <c r="H31" s="7"/>
      <c r="I31" s="7"/>
      <c r="J31" s="7"/>
      <c r="K31" s="7">
        <f>F17-E17+J17-I17</f>
        <v>4.6527777777777779E-2</v>
      </c>
      <c r="L31" s="7"/>
      <c r="M31" s="7"/>
      <c r="N31" s="7"/>
      <c r="O31" s="47"/>
      <c r="P31" s="45">
        <f>SUM(C31:N31)</f>
        <v>0.40208333333333335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>
        <v>5.5555555555555558E-3</v>
      </c>
      <c r="D33" s="52">
        <v>9.0277777777777787E-3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1.4583333333333334E-2</v>
      </c>
    </row>
    <row r="34" spans="2:16" ht="14.15" customHeight="1" x14ac:dyDescent="0.45">
      <c r="B34" s="106" t="s">
        <v>165</v>
      </c>
      <c r="C34" s="108">
        <f>C31-C32-C33</f>
        <v>6.8055555555555577E-2</v>
      </c>
      <c r="D34" s="108">
        <f t="shared" ref="D34:N34" si="1">D31-D32-D33</f>
        <v>0.20902777777777778</v>
      </c>
      <c r="E34" s="108">
        <f t="shared" si="1"/>
        <v>6.3888888888888884E-2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4.6527777777777779E-2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0.38750000000000001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0" t="s">
        <v>66</v>
      </c>
      <c r="C36" s="138" t="s">
        <v>188</v>
      </c>
      <c r="D36" s="138"/>
      <c r="E36" s="138" t="s">
        <v>189</v>
      </c>
      <c r="F36" s="138"/>
      <c r="G36" s="138" t="s">
        <v>194</v>
      </c>
      <c r="H36" s="138"/>
      <c r="I36" s="138" t="s">
        <v>195</v>
      </c>
      <c r="J36" s="138"/>
      <c r="K36" s="181" t="s">
        <v>196</v>
      </c>
      <c r="L36" s="182"/>
      <c r="M36" s="181" t="s">
        <v>197</v>
      </c>
      <c r="N36" s="182"/>
      <c r="O36" s="181" t="s">
        <v>198</v>
      </c>
      <c r="P36" s="182"/>
    </row>
    <row r="37" spans="2:16" ht="18" customHeight="1" x14ac:dyDescent="0.45">
      <c r="B37" s="151"/>
      <c r="C37" s="138" t="s">
        <v>193</v>
      </c>
      <c r="D37" s="138"/>
      <c r="E37" s="138" t="s">
        <v>199</v>
      </c>
      <c r="F37" s="138"/>
      <c r="G37" s="139" t="s">
        <v>200</v>
      </c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67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166</v>
      </c>
      <c r="C53" s="132"/>
      <c r="D53" s="111">
        <v>1.57</v>
      </c>
      <c r="E53" s="111">
        <v>0.81</v>
      </c>
      <c r="F53" s="111">
        <v>0.86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167</v>
      </c>
      <c r="C54" s="135"/>
      <c r="D54" s="135"/>
      <c r="E54" s="135"/>
      <c r="F54" s="111">
        <v>46</v>
      </c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68</v>
      </c>
      <c r="C56" s="153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4" t="s">
        <v>69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70</v>
      </c>
      <c r="O57" s="155"/>
      <c r="P57" s="158"/>
    </row>
    <row r="58" spans="2:16" ht="17.149999999999999" customHeight="1" x14ac:dyDescent="0.45">
      <c r="B58" s="159" t="s">
        <v>71</v>
      </c>
      <c r="C58" s="160"/>
      <c r="D58" s="161"/>
      <c r="E58" s="159" t="s">
        <v>72</v>
      </c>
      <c r="F58" s="160"/>
      <c r="G58" s="161"/>
      <c r="H58" s="160" t="s">
        <v>73</v>
      </c>
      <c r="I58" s="160"/>
      <c r="J58" s="160"/>
      <c r="K58" s="162" t="s">
        <v>74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75</v>
      </c>
      <c r="C59" s="170"/>
      <c r="D59" s="57" t="b">
        <v>1</v>
      </c>
      <c r="E59" s="169" t="s">
        <v>76</v>
      </c>
      <c r="F59" s="170"/>
      <c r="G59" s="57" t="b">
        <v>1</v>
      </c>
      <c r="H59" s="171" t="s">
        <v>77</v>
      </c>
      <c r="I59" s="170"/>
      <c r="J59" s="57" t="b">
        <v>1</v>
      </c>
      <c r="K59" s="171" t="s">
        <v>78</v>
      </c>
      <c r="L59" s="170"/>
      <c r="M59" s="57" t="b">
        <v>1</v>
      </c>
      <c r="N59" s="172" t="s">
        <v>79</v>
      </c>
      <c r="O59" s="170"/>
      <c r="P59" s="57" t="b">
        <v>1</v>
      </c>
    </row>
    <row r="60" spans="2:16" ht="20.149999999999999" customHeight="1" x14ac:dyDescent="0.45">
      <c r="B60" s="169" t="s">
        <v>80</v>
      </c>
      <c r="C60" s="170"/>
      <c r="D60" s="57" t="b">
        <v>1</v>
      </c>
      <c r="E60" s="169" t="s">
        <v>81</v>
      </c>
      <c r="F60" s="170"/>
      <c r="G60" s="57" t="b">
        <v>1</v>
      </c>
      <c r="H60" s="171" t="s">
        <v>82</v>
      </c>
      <c r="I60" s="170"/>
      <c r="J60" s="57" t="b">
        <v>1</v>
      </c>
      <c r="K60" s="171" t="s">
        <v>83</v>
      </c>
      <c r="L60" s="170"/>
      <c r="M60" s="57" t="b">
        <v>1</v>
      </c>
      <c r="N60" s="172" t="s">
        <v>84</v>
      </c>
      <c r="O60" s="170"/>
      <c r="P60" s="57" t="b">
        <v>1</v>
      </c>
    </row>
    <row r="61" spans="2:16" ht="20.149999999999999" customHeight="1" x14ac:dyDescent="0.45">
      <c r="B61" s="169" t="s">
        <v>85</v>
      </c>
      <c r="C61" s="170"/>
      <c r="D61" s="57" t="b">
        <v>1</v>
      </c>
      <c r="E61" s="169" t="s">
        <v>86</v>
      </c>
      <c r="F61" s="170"/>
      <c r="G61" s="57" t="b">
        <v>1</v>
      </c>
      <c r="H61" s="171" t="s">
        <v>87</v>
      </c>
      <c r="I61" s="170"/>
      <c r="J61" s="57" t="b">
        <v>1</v>
      </c>
      <c r="K61" s="171" t="s">
        <v>88</v>
      </c>
      <c r="L61" s="170"/>
      <c r="M61" s="57" t="b">
        <v>1</v>
      </c>
      <c r="N61" s="172" t="s">
        <v>89</v>
      </c>
      <c r="O61" s="170"/>
      <c r="P61" s="57" t="b">
        <v>1</v>
      </c>
    </row>
    <row r="62" spans="2:16" ht="20.149999999999999" customHeight="1" x14ac:dyDescent="0.45">
      <c r="B62" s="171" t="s">
        <v>87</v>
      </c>
      <c r="C62" s="170"/>
      <c r="D62" s="57" t="b">
        <v>1</v>
      </c>
      <c r="E62" s="169" t="s">
        <v>90</v>
      </c>
      <c r="F62" s="170"/>
      <c r="G62" s="57" t="b">
        <v>1</v>
      </c>
      <c r="H62" s="171" t="s">
        <v>91</v>
      </c>
      <c r="I62" s="170"/>
      <c r="J62" s="57" t="b">
        <v>1</v>
      </c>
      <c r="K62" s="171" t="s">
        <v>92</v>
      </c>
      <c r="L62" s="170"/>
      <c r="M62" s="57" t="b">
        <v>1</v>
      </c>
      <c r="N62" s="172" t="s">
        <v>82</v>
      </c>
      <c r="O62" s="170"/>
      <c r="P62" s="57" t="b">
        <v>1</v>
      </c>
    </row>
    <row r="63" spans="2:16" ht="20.149999999999999" customHeight="1" x14ac:dyDescent="0.45">
      <c r="B63" s="171" t="s">
        <v>93</v>
      </c>
      <c r="C63" s="170"/>
      <c r="D63" s="57" t="b">
        <v>1</v>
      </c>
      <c r="E63" s="169" t="s">
        <v>94</v>
      </c>
      <c r="F63" s="170"/>
      <c r="G63" s="57" t="b">
        <v>1</v>
      </c>
      <c r="H63" s="67"/>
      <c r="I63" s="68"/>
      <c r="J63" s="69"/>
      <c r="K63" s="171" t="s">
        <v>95</v>
      </c>
      <c r="L63" s="170"/>
      <c r="M63" s="57" t="b">
        <v>1</v>
      </c>
      <c r="N63" s="172" t="s">
        <v>162</v>
      </c>
      <c r="O63" s="170"/>
      <c r="P63" s="57" t="b">
        <v>1</v>
      </c>
    </row>
    <row r="64" spans="2:16" ht="20.149999999999999" customHeight="1" x14ac:dyDescent="0.45">
      <c r="B64" s="171" t="s">
        <v>96</v>
      </c>
      <c r="C64" s="170"/>
      <c r="D64" s="57" t="b">
        <v>0</v>
      </c>
      <c r="E64" s="169" t="s">
        <v>97</v>
      </c>
      <c r="F64" s="170"/>
      <c r="G64" s="57" t="b">
        <v>1</v>
      </c>
      <c r="H64" s="70"/>
      <c r="I64" s="71"/>
      <c r="J64" s="72"/>
      <c r="K64" s="179" t="s">
        <v>98</v>
      </c>
      <c r="L64" s="180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69" t="s">
        <v>161</v>
      </c>
      <c r="F65" s="170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3" t="s">
        <v>104</v>
      </c>
      <c r="C69" s="173"/>
      <c r="D69" s="80"/>
      <c r="E69" s="80"/>
      <c r="F69" s="175" t="s">
        <v>105</v>
      </c>
      <c r="G69" s="177" t="s">
        <v>106</v>
      </c>
      <c r="H69" s="80"/>
      <c r="I69" s="173" t="s">
        <v>107</v>
      </c>
      <c r="J69" s="173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4"/>
      <c r="C70" s="174"/>
      <c r="D70" s="84"/>
      <c r="E70" s="85"/>
      <c r="F70" s="176"/>
      <c r="G70" s="178"/>
      <c r="H70" s="86"/>
      <c r="I70" s="174"/>
      <c r="J70" s="174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</v>
      </c>
      <c r="D72" s="59">
        <v>-162.9</v>
      </c>
      <c r="E72" s="99" t="s">
        <v>117</v>
      </c>
      <c r="F72" s="59">
        <v>18.600000000000001</v>
      </c>
      <c r="G72" s="59">
        <v>17.3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-165.4</v>
      </c>
      <c r="D73" s="59">
        <v>-166.3</v>
      </c>
      <c r="E73" s="101" t="s">
        <v>121</v>
      </c>
      <c r="F73" s="60">
        <v>43</v>
      </c>
      <c r="G73" s="60">
        <v>35.299999999999997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-193.5</v>
      </c>
      <c r="D74" s="59">
        <v>-195.2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-106.5</v>
      </c>
      <c r="D75" s="59">
        <v>-109.9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34.299999999999997</v>
      </c>
      <c r="D76" s="59">
        <v>32.6</v>
      </c>
      <c r="E76" s="101" t="s">
        <v>136</v>
      </c>
      <c r="F76" s="61">
        <v>5</v>
      </c>
      <c r="G76" s="61">
        <v>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1</v>
      </c>
      <c r="O76" s="80"/>
      <c r="P76" s="80"/>
    </row>
    <row r="77" spans="2:17" ht="20.149999999999999" customHeight="1" x14ac:dyDescent="0.45">
      <c r="B77" s="99" t="s">
        <v>140</v>
      </c>
      <c r="C77" s="59">
        <v>30.3</v>
      </c>
      <c r="D77" s="59">
        <v>28.8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28.6</v>
      </c>
      <c r="D78" s="59">
        <v>27.1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27.2</v>
      </c>
      <c r="D79" s="59">
        <v>25.8</v>
      </c>
      <c r="E79" s="99" t="s">
        <v>151</v>
      </c>
      <c r="F79" s="59">
        <v>19</v>
      </c>
      <c r="G79" s="59">
        <v>16.8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8.2299999999999995E-5</v>
      </c>
      <c r="D80" s="63">
        <v>8.1699999999999994E-5</v>
      </c>
      <c r="E80" s="101" t="s">
        <v>156</v>
      </c>
      <c r="F80" s="60">
        <v>43.9</v>
      </c>
      <c r="G80" s="60">
        <v>32.5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160</v>
      </c>
      <c r="C84" s="124"/>
    </row>
    <row r="85" spans="2:16" ht="15" customHeight="1" x14ac:dyDescent="0.45">
      <c r="B85" s="125" t="s">
        <v>176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 t="s">
        <v>190</v>
      </c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 t="s">
        <v>191</v>
      </c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 t="s">
        <v>192</v>
      </c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2025-02-21T10:20:14Z</dcterms:modified>
</cp:coreProperties>
</file>