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2월\"/>
    </mc:Choice>
  </mc:AlternateContent>
  <xr:revisionPtr revIDLastSave="0" documentId="13_ncr:1_{E4FECF6D-88E2-43CC-85AA-224578D61606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G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<sst xmlns="http://schemas.openxmlformats.org/spreadsheetml/2006/main" count="216" uniqueCount="199">
  <si>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</si>
  <si>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</si>
  <si>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</si>
  <si>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</si>
  <si>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</si>
  <si>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</si>
  <si>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</si>
  <si>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</si>
  <si>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</si>
  <si>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</si>
  <si>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</si>
  <si>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</si>
  <si>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</si>
  <si>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</si>
  <si>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</si>
  <si>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</si>
  <si>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</si>
  <si>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</si>
  <si>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</si>
  <si>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</si>
  <si>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</si>
  <si>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</si>
  <si>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</si>
  <si>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</si>
  <si>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</si>
  <si>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</si>
  <si>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</si>
  <si>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</si>
  <si>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</si>
  <si>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</si>
  <si>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</si>
  <si>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</si>
  <si>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</si>
  <si>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</si>
  <si>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</si>
  <si>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</si>
  <si>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</si>
  <si>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</si>
  <si>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</si>
  <si>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</si>
  <si>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</si>
  <si>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</si>
  <si>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</si>
  <si>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</si>
  <si>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</si>
  <si>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</si>
  <si>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</si>
  <si>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</si>
  <si>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</si>
  <si>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</si>
  <si>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</si>
  <si>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</si>
  <si>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</si>
  <si>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</si>
  <si>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</si>
  <si>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</si>
  <si>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</si>
  <si>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</si>
  <si>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</si>
  <si>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</si>
  <si>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</si>
  <si>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</si>
  <si>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</si>
  <si>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</si>
  <si>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</si>
  <si>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</si>
  <si>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</si>
  <si>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</si>
  <si>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</si>
  <si>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</si>
  <si>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</si>
  <si>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</si>
  <si>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</si>
  <si>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</si>
  <si>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</si>
  <si>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</si>
  <si>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</si>
  <si>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</si>
  <si>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</si>
  <si>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</si>
  <si>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</si>
  <si>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</si>
  <si>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</si>
  <si>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</si>
  <si>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</si>
  <si>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</si>
  <si>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</si>
  <si>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</si>
  <si>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</si>
  <si>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</si>
  <si>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</si>
  <si>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</si>
  <si>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</si>
  <si>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</si>
  <si>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</si>
  <si>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</si>
  <si>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</si>
  <si>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</si>
  <si>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</si>
  <si>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</si>
  <si>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</si>
  <si>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</si>
  <si>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</si>
  <si>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</si>
  <si>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</si>
  <si>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</si>
  <si>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</si>
  <si>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</si>
  <si>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</si>
  <si>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</si>
  <si>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</si>
  <si>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</si>
  <si>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</si>
  <si>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</si>
  <si>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</si>
  <si>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</si>
  <si>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</si>
  <si>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</si>
  <si>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</si>
  <si>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</si>
  <si>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</si>
  <si>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</si>
  <si>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</si>
  <si>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</si>
  <si>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</si>
  <si>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</si>
  <si>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</si>
  <si>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</si>
  <si>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</si>
  <si>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</si>
  <si>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</si>
  <si>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</si>
  <si>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</si>
  <si>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</si>
  <si>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</si>
  <si>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</si>
  <si>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</si>
  <si>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</si>
  <si>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</si>
  <si>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</si>
  <si>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</si>
  <si>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</si>
  <si>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</si>
  <si>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</si>
  <si>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</si>
  <si>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</si>
  <si>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</si>
  <si>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</si>
  <si>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</si>
  <si>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</si>
  <si>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</si>
  <si>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</si>
  <si>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</si>
  <si>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</si>
  <si>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</si>
  <si>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</si>
  <si>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</si>
  <si>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</si>
  <si>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</si>
  <si>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</si>
  <si>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</si>
  <si>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</si>
  <si>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</si>
  <si>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</si>
  <si>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</si>
  <si>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</si>
  <si>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</si>
  <si>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</si>
  <si>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</si>
  <si>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</si>
  <si>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</si>
  <si>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</si>
  <si>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</si>
  <si>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</si>
  <si>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</si>
  <si>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</si>
  <si>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1. 월령 40% 이상으로 방풍막 설치</t>
    <phoneticPr fontId="3" type="noConversion"/>
  </si>
  <si>
    <t>ALL</t>
    <phoneticPr fontId="3" type="noConversion"/>
  </si>
  <si>
    <t>TMT</t>
    <phoneticPr fontId="3" type="noConversion"/>
  </si>
  <si>
    <t>g</t>
    <phoneticPr fontId="4" type="noConversion"/>
  </si>
  <si>
    <t>r</t>
    <phoneticPr fontId="4" type="noConversion"/>
  </si>
  <si>
    <t>i</t>
    <phoneticPr fontId="4" type="noConversion"/>
  </si>
  <si>
    <t>z</t>
    <phoneticPr fontId="4" type="noConversion"/>
  </si>
  <si>
    <t>SITE-DEEPS</t>
    <phoneticPr fontId="3" type="noConversion"/>
  </si>
  <si>
    <t>S</t>
    <phoneticPr fontId="3" type="noConversion"/>
  </si>
  <si>
    <t>2. Dome Shutter Control 에서 TCS 값을 가져오나, Shutter 가 움직이지 않음. : 종료 후 재시작</t>
    <phoneticPr fontId="3" type="noConversion"/>
  </si>
  <si>
    <t>20s/32k 30s/31k 40s/28k</t>
    <phoneticPr fontId="3" type="noConversion"/>
  </si>
  <si>
    <t>25s/28k 40s/29k 55s/26k</t>
    <phoneticPr fontId="3" type="noConversion"/>
  </si>
  <si>
    <t>3. [UT 02:49-03:10] Dec Oscillation으로 인한 관측 진행되지 않음 : 재시작 후 TCS GUI 버튼 상호작용 되지 않아 X manager 재시작 후 해결</t>
    <phoneticPr fontId="3" type="noConversion"/>
  </si>
  <si>
    <t>1. [T_064434] Dec Oscillation 발생 후 TCS GUI 재시작 하였으나 돔 위치 맞지 않음 : TCS 만 재시작 하여 해결</t>
    <phoneticPr fontId="3" type="noConversion"/>
  </si>
  <si>
    <t>4. [UT04:14-04:20] Shutter 값이  TCS와 다르며, TCS GUI 버튼 상호작용 되지 않아 X manager 재시작 후 해결</t>
    <phoneticPr fontId="3" type="noConversion"/>
  </si>
  <si>
    <t>M_064481</t>
    <phoneticPr fontId="3" type="noConversion"/>
  </si>
  <si>
    <t xml:space="preserve">2. [UT 05:03-05:05] [M_064481]ICS CRASH으로 인한 생성오류 </t>
    <phoneticPr fontId="3" type="noConversion"/>
  </si>
  <si>
    <t>M_064494-064495:N</t>
    <phoneticPr fontId="3" type="noConversion"/>
  </si>
  <si>
    <t>L_064522-L064623</t>
    <phoneticPr fontId="3" type="noConversion"/>
  </si>
  <si>
    <t>L_064545-064548</t>
    <phoneticPr fontId="3" type="noConversion"/>
  </si>
  <si>
    <t>L_064553-064556</t>
    <phoneticPr fontId="3" type="noConversion"/>
  </si>
  <si>
    <t xml:space="preserve">65s/20k 28k/28k 55s/37k </t>
    <phoneticPr fontId="3" type="noConversion"/>
  </si>
  <si>
    <t xml:space="preserve">50s/65k 40s/65k 20s/65k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</si>
</sst>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6" zoomScaleNormal="146" workbookViewId="0">
      <selection activeCell="G18" sqref="G18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0" t="s">
        <v>0</v>
      </c>
      <c r="C2" s="1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1">
        <v>45706</v>
      </c>
      <c r="D3" s="122"/>
      <c r="E3" s="1"/>
      <c r="F3" s="1"/>
      <c r="G3" s="1"/>
      <c r="H3" s="1"/>
      <c r="I3" s="1"/>
      <c r="J3" s="1"/>
      <c r="K3" s="65" t="s">
        <v>2</v>
      </c>
      <c r="L3" s="123">
        <f>(P31-(P32+P33))/P31*100</f>
        <v>95.636998254799295</v>
      </c>
      <c r="M3" s="123"/>
      <c r="N3" s="65" t="s">
        <v>3</v>
      </c>
      <c r="O3" s="123">
        <f>(P31-P33)/P31*100</f>
        <v>95.636998254799295</v>
      </c>
      <c r="P3" s="123"/>
    </row>
    <row r="4" spans="2:16" ht="14.25" customHeight="1" x14ac:dyDescent="0.45">
      <c r="B4" s="33" t="s">
        <v>4</v>
      </c>
      <c r="C4" s="2" t="s">
        <v>175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0" t="s">
        <v>7</v>
      </c>
      <c r="C7" s="12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7">
        <v>9.7222222222222224E-3</v>
      </c>
      <c r="D9" s="8">
        <v>0.9</v>
      </c>
      <c r="E9" s="8">
        <v>16.600000000000001</v>
      </c>
      <c r="F9" s="8">
        <v>38</v>
      </c>
      <c r="G9" s="35" t="s">
        <v>184</v>
      </c>
      <c r="H9" s="8">
        <v>1.5</v>
      </c>
      <c r="I9" s="35">
        <v>72.5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7">
        <v>0.21180555555555555</v>
      </c>
      <c r="D10" s="8">
        <v>1.1000000000000001</v>
      </c>
      <c r="E10" s="8">
        <v>17.100000000000001</v>
      </c>
      <c r="F10" s="8">
        <v>28</v>
      </c>
      <c r="G10" s="113" t="s">
        <v>184</v>
      </c>
      <c r="H10" s="8">
        <v>0.9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0.40763888888888888</v>
      </c>
      <c r="D11" s="14">
        <v>0.8</v>
      </c>
      <c r="E11" s="14">
        <v>16.899999999999999</v>
      </c>
      <c r="F11" s="14">
        <v>28</v>
      </c>
      <c r="G11" s="35" t="s">
        <v>184</v>
      </c>
      <c r="H11" s="14">
        <v>1.1000000000000001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24.397916666666667</v>
      </c>
      <c r="D12" s="18">
        <f>AVERAGE(D9:D11)</f>
        <v>0.93333333333333324</v>
      </c>
      <c r="E12" s="18">
        <f>AVERAGE(E9:E11)</f>
        <v>16.866666666666667</v>
      </c>
      <c r="F12" s="19">
        <f>AVERAGE(F9:F11)</f>
        <v>31.333333333333332</v>
      </c>
      <c r="G12" s="20"/>
      <c r="H12" s="21">
        <f>AVERAGE(H9:H11)</f>
        <v>1.1666666666666667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0" t="s">
        <v>26</v>
      </c>
      <c r="C14" s="12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183</v>
      </c>
      <c r="G16" s="26" t="s">
        <v>178</v>
      </c>
      <c r="H16" s="26" t="s">
        <v>177</v>
      </c>
      <c r="I16" s="26"/>
      <c r="J16" s="26"/>
      <c r="K16" s="26"/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0.97986111111111107</v>
      </c>
      <c r="D17" s="27">
        <v>0.98125000000000007</v>
      </c>
      <c r="E17" s="27">
        <v>9.7222222222222224E-3</v>
      </c>
      <c r="F17" s="27">
        <v>3.4722222222222224E-2</v>
      </c>
      <c r="G17" s="27">
        <v>0.37986111111111115</v>
      </c>
      <c r="H17" s="27">
        <v>0.40763888888888888</v>
      </c>
      <c r="I17" s="27"/>
      <c r="J17" s="27"/>
      <c r="K17" s="27"/>
      <c r="L17" s="27"/>
      <c r="M17" s="27"/>
      <c r="N17" s="27"/>
      <c r="O17" s="27"/>
      <c r="P17" s="27">
        <v>0.42083333333333334</v>
      </c>
    </row>
    <row r="18" spans="2:16" ht="14.15" customHeight="1" x14ac:dyDescent="0.45">
      <c r="B18" s="34" t="s">
        <v>43</v>
      </c>
      <c r="C18" s="26">
        <v>64349</v>
      </c>
      <c r="D18" s="26">
        <v>64350</v>
      </c>
      <c r="E18" s="26">
        <v>64361</v>
      </c>
      <c r="F18" s="26">
        <v>64377</v>
      </c>
      <c r="G18" s="26">
        <v>64597</v>
      </c>
      <c r="H18" s="26">
        <v>64611</v>
      </c>
      <c r="I18" s="26"/>
      <c r="J18" s="26"/>
      <c r="K18" s="26"/>
      <c r="L18" s="26"/>
      <c r="M18" s="26"/>
      <c r="N18" s="26"/>
      <c r="O18" s="26"/>
      <c r="P18" s="26">
        <v>64622</v>
      </c>
    </row>
    <row r="19" spans="2:16" ht="14.15" customHeight="1" thickBot="1" x14ac:dyDescent="0.5">
      <c r="B19" s="13" t="s">
        <v>44</v>
      </c>
      <c r="C19" s="28"/>
      <c r="D19" s="26">
        <v>64360</v>
      </c>
      <c r="E19" s="26">
        <v>64376</v>
      </c>
      <c r="F19" s="29">
        <v>64596</v>
      </c>
      <c r="G19" s="29">
        <v>64610</v>
      </c>
      <c r="H19" s="29">
        <v>64621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16</v>
      </c>
      <c r="F20" s="32">
        <f t="shared" si="0"/>
        <v>220</v>
      </c>
      <c r="G20" s="32">
        <f t="shared" si="0"/>
        <v>14</v>
      </c>
      <c r="H20" s="32">
        <f t="shared" si="0"/>
        <v>11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9" t="s">
        <v>46</v>
      </c>
      <c r="C22" s="34" t="s">
        <v>22</v>
      </c>
      <c r="D22" s="34" t="s">
        <v>24</v>
      </c>
      <c r="E22" s="34" t="s">
        <v>47</v>
      </c>
      <c r="F22" s="130" t="s">
        <v>48</v>
      </c>
      <c r="G22" s="130"/>
      <c r="H22" s="130"/>
      <c r="I22" s="130"/>
      <c r="J22" s="34" t="s">
        <v>22</v>
      </c>
      <c r="K22" s="34" t="s">
        <v>24</v>
      </c>
      <c r="L22" s="34" t="s">
        <v>47</v>
      </c>
      <c r="M22" s="130" t="s">
        <v>48</v>
      </c>
      <c r="N22" s="130"/>
      <c r="O22" s="130"/>
      <c r="P22" s="130"/>
    </row>
    <row r="23" spans="2:16" ht="13.5" customHeight="1" x14ac:dyDescent="0.45">
      <c r="B23" s="129"/>
      <c r="C23" s="35">
        <v>64355</v>
      </c>
      <c r="D23" s="35">
        <v>64357</v>
      </c>
      <c r="E23" s="35" t="s">
        <v>179</v>
      </c>
      <c r="F23" s="128" t="s">
        <v>186</v>
      </c>
      <c r="G23" s="128"/>
      <c r="H23" s="128"/>
      <c r="I23" s="128"/>
      <c r="J23" s="35">
        <v>64611</v>
      </c>
      <c r="K23" s="35">
        <v>64613</v>
      </c>
      <c r="L23" s="35" t="s">
        <v>182</v>
      </c>
      <c r="M23" s="128" t="s">
        <v>197</v>
      </c>
      <c r="N23" s="128"/>
      <c r="O23" s="128"/>
      <c r="P23" s="128"/>
    </row>
    <row r="24" spans="2:16" ht="13.5" customHeight="1" x14ac:dyDescent="0.45">
      <c r="B24" s="129"/>
      <c r="C24" s="35"/>
      <c r="D24" s="35"/>
      <c r="E24" s="35" t="s">
        <v>180</v>
      </c>
      <c r="F24" s="128"/>
      <c r="G24" s="128"/>
      <c r="H24" s="128"/>
      <c r="I24" s="128"/>
      <c r="J24" s="35"/>
      <c r="K24" s="35"/>
      <c r="L24" s="35" t="s">
        <v>181</v>
      </c>
      <c r="M24" s="128"/>
      <c r="N24" s="128"/>
      <c r="O24" s="128"/>
      <c r="P24" s="128"/>
    </row>
    <row r="25" spans="2:16" ht="13.5" customHeight="1" x14ac:dyDescent="0.45">
      <c r="B25" s="129"/>
      <c r="C25" s="35">
        <v>64358</v>
      </c>
      <c r="D25" s="35">
        <v>64360</v>
      </c>
      <c r="E25" s="35" t="s">
        <v>181</v>
      </c>
      <c r="F25" s="128" t="s">
        <v>187</v>
      </c>
      <c r="G25" s="128"/>
      <c r="H25" s="128"/>
      <c r="I25" s="128"/>
      <c r="J25" s="35">
        <v>64614</v>
      </c>
      <c r="K25" s="35">
        <v>64616</v>
      </c>
      <c r="L25" s="35" t="s">
        <v>180</v>
      </c>
      <c r="M25" s="128" t="s">
        <v>198</v>
      </c>
      <c r="N25" s="128"/>
      <c r="O25" s="128"/>
      <c r="P25" s="128"/>
    </row>
    <row r="26" spans="2:16" ht="13.5" customHeight="1" x14ac:dyDescent="0.45">
      <c r="B26" s="129"/>
      <c r="C26" s="35"/>
      <c r="D26" s="35"/>
      <c r="E26" s="35" t="s">
        <v>182</v>
      </c>
      <c r="F26" s="128"/>
      <c r="G26" s="128"/>
      <c r="H26" s="128"/>
      <c r="I26" s="128"/>
      <c r="J26" s="35"/>
      <c r="K26" s="35"/>
      <c r="L26" s="35" t="s">
        <v>179</v>
      </c>
      <c r="M26" s="128"/>
      <c r="N26" s="128"/>
      <c r="O26" s="128"/>
      <c r="P26" s="12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0" t="s">
        <v>49</v>
      </c>
      <c r="C28" s="120"/>
      <c r="D28" s="12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0.34097222222222223</v>
      </c>
      <c r="N30" s="42"/>
      <c r="O30" s="44"/>
      <c r="P30" s="45">
        <f>SUM(C30:J30,L30:N30)</f>
        <v>0.34097222222222223</v>
      </c>
    </row>
    <row r="31" spans="2:16" ht="14.15" customHeight="1" x14ac:dyDescent="0.45">
      <c r="B31" s="36" t="s">
        <v>164</v>
      </c>
      <c r="C31" s="46"/>
      <c r="D31" s="7"/>
      <c r="E31" s="7"/>
      <c r="F31" s="7"/>
      <c r="G31" s="7">
        <f>G17-F17</f>
        <v>0.34513888888888894</v>
      </c>
      <c r="H31" s="7"/>
      <c r="I31" s="7"/>
      <c r="J31" s="7"/>
      <c r="K31" s="7">
        <f>F17-E17+H17-G17</f>
        <v>5.2777777777777757E-2</v>
      </c>
      <c r="L31" s="7"/>
      <c r="M31" s="7"/>
      <c r="N31" s="7"/>
      <c r="O31" s="47"/>
      <c r="P31" s="45">
        <f>SUM(C31:N31)</f>
        <v>0.3979166666666667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>
        <v>1.7361111111111112E-2</v>
      </c>
      <c r="H33" s="52"/>
      <c r="I33" s="52"/>
      <c r="J33" s="52"/>
      <c r="K33" s="52"/>
      <c r="L33" s="52"/>
      <c r="M33" s="52"/>
      <c r="N33" s="52"/>
      <c r="O33" s="53"/>
      <c r="P33" s="54">
        <f>SUM(C33:N33)</f>
        <v>1.7361111111111112E-2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0.32777777777777783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5.2777777777777757E-2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0.38055555555555559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0" t="s">
        <v>66</v>
      </c>
      <c r="C36" s="138" t="s">
        <v>191</v>
      </c>
      <c r="D36" s="138"/>
      <c r="E36" s="138" t="s">
        <v>193</v>
      </c>
      <c r="F36" s="138"/>
      <c r="G36" s="138" t="s">
        <v>194</v>
      </c>
      <c r="H36" s="138"/>
      <c r="I36" s="138" t="s">
        <v>195</v>
      </c>
      <c r="J36" s="138"/>
      <c r="K36" s="138" t="s">
        <v>196</v>
      </c>
      <c r="L36" s="138"/>
      <c r="M36" s="138"/>
      <c r="N36" s="138"/>
      <c r="O36" s="138"/>
      <c r="P36" s="138"/>
    </row>
    <row r="37" spans="2:16" ht="18" customHeight="1" x14ac:dyDescent="0.45">
      <c r="B37" s="151"/>
      <c r="C37" s="138"/>
      <c r="D37" s="138"/>
      <c r="E37" s="138"/>
      <c r="F37" s="138"/>
      <c r="G37" s="139"/>
      <c r="H37" s="138"/>
      <c r="I37" s="138"/>
      <c r="J37" s="138"/>
      <c r="K37" s="138"/>
      <c r="L37" s="138"/>
      <c r="M37" s="138"/>
      <c r="N37" s="138"/>
      <c r="O37" s="138"/>
      <c r="P37" s="138"/>
    </row>
    <row r="38" spans="2:16" ht="18" customHeight="1" x14ac:dyDescent="0.45">
      <c r="B38" s="151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</row>
    <row r="39" spans="2:16" ht="18" customHeight="1" x14ac:dyDescent="0.45">
      <c r="B39" s="151"/>
      <c r="C39" s="138"/>
      <c r="D39" s="138"/>
      <c r="E39" s="138"/>
      <c r="F39" s="138"/>
      <c r="G39" s="138"/>
      <c r="H39" s="138"/>
      <c r="I39" s="139"/>
      <c r="J39" s="138"/>
      <c r="K39" s="138"/>
      <c r="L39" s="138"/>
      <c r="M39" s="138"/>
      <c r="N39" s="138"/>
      <c r="O39" s="138"/>
      <c r="P39" s="138"/>
    </row>
    <row r="40" spans="2:16" ht="18" customHeight="1" x14ac:dyDescent="0.45">
      <c r="B40" s="151"/>
      <c r="C40" s="138"/>
      <c r="D40" s="138"/>
      <c r="E40" s="138"/>
      <c r="F40" s="138"/>
      <c r="G40" s="139"/>
      <c r="H40" s="138"/>
      <c r="I40" s="138"/>
      <c r="J40" s="138"/>
      <c r="K40" s="138"/>
      <c r="L40" s="138"/>
      <c r="M40" s="138"/>
      <c r="N40" s="138"/>
      <c r="O40" s="138"/>
      <c r="P40" s="138"/>
    </row>
    <row r="41" spans="2:16" ht="18" customHeight="1" x14ac:dyDescent="0.45">
      <c r="B41" s="152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0" t="s">
        <v>67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</row>
    <row r="44" spans="2:16" ht="14.15" customHeight="1" x14ac:dyDescent="0.45">
      <c r="B44" s="143" t="s">
        <v>189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5" customHeight="1" x14ac:dyDescent="0.45">
      <c r="B45" s="146" t="s">
        <v>192</v>
      </c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8"/>
    </row>
    <row r="46" spans="2:16" ht="14.15" customHeight="1" x14ac:dyDescent="0.45">
      <c r="B46" s="149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5" customHeight="1" x14ac:dyDescent="0.45"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5" customHeight="1" x14ac:dyDescent="0.4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 x14ac:dyDescent="0.45">
      <c r="B49" s="149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5" customHeight="1" x14ac:dyDescent="0.45">
      <c r="B50" s="149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5" customHeight="1" x14ac:dyDescent="0.45">
      <c r="B51" s="149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5" customHeight="1" thickBot="1" x14ac:dyDescent="0.5">
      <c r="B52" s="166"/>
      <c r="C52" s="167"/>
      <c r="D52" s="147"/>
      <c r="E52" s="147"/>
      <c r="F52" s="14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5" customHeight="1" thickTop="1" thickBot="1" x14ac:dyDescent="0.5">
      <c r="B53" s="131" t="s">
        <v>166</v>
      </c>
      <c r="C53" s="132"/>
      <c r="D53" s="111">
        <v>0.72</v>
      </c>
      <c r="E53" s="111">
        <v>0.61</v>
      </c>
      <c r="F53" s="111">
        <v>1</v>
      </c>
      <c r="G53" s="132"/>
      <c r="H53" s="132"/>
      <c r="I53" s="132"/>
      <c r="J53" s="132"/>
      <c r="K53" s="132"/>
      <c r="L53" s="132"/>
      <c r="M53" s="132"/>
      <c r="N53" s="132"/>
      <c r="O53" s="132"/>
      <c r="P53" s="133"/>
    </row>
    <row r="54" spans="2:16" ht="14.15" customHeight="1" thickTop="1" thickBot="1" x14ac:dyDescent="0.5">
      <c r="B54" s="134" t="s">
        <v>167</v>
      </c>
      <c r="C54" s="135"/>
      <c r="D54" s="135"/>
      <c r="E54" s="135"/>
      <c r="F54" s="111"/>
      <c r="G54" s="136"/>
      <c r="H54" s="136"/>
      <c r="I54" s="136"/>
      <c r="J54" s="136"/>
      <c r="K54" s="136"/>
      <c r="L54" s="136"/>
      <c r="M54" s="136"/>
      <c r="N54" s="136"/>
      <c r="O54" s="136"/>
      <c r="P54" s="137"/>
    </row>
    <row r="55" spans="2:16" ht="13.5" customHeight="1" thickTop="1" x14ac:dyDescent="0.45"/>
    <row r="56" spans="2:16" ht="17.25" customHeight="1" x14ac:dyDescent="0.45">
      <c r="B56" s="153" t="s">
        <v>68</v>
      </c>
      <c r="C56" s="153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4" t="s">
        <v>69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70</v>
      </c>
      <c r="O57" s="155"/>
      <c r="P57" s="158"/>
    </row>
    <row r="58" spans="2:16" ht="17.149999999999999" customHeight="1" x14ac:dyDescent="0.45">
      <c r="B58" s="159" t="s">
        <v>71</v>
      </c>
      <c r="C58" s="160"/>
      <c r="D58" s="161"/>
      <c r="E58" s="159" t="s">
        <v>72</v>
      </c>
      <c r="F58" s="160"/>
      <c r="G58" s="161"/>
      <c r="H58" s="160" t="s">
        <v>73</v>
      </c>
      <c r="I58" s="160"/>
      <c r="J58" s="160"/>
      <c r="K58" s="162" t="s">
        <v>74</v>
      </c>
      <c r="L58" s="160"/>
      <c r="M58" s="163"/>
      <c r="N58" s="164"/>
      <c r="O58" s="160"/>
      <c r="P58" s="165"/>
    </row>
    <row r="59" spans="2:16" ht="20.149999999999999" customHeight="1" x14ac:dyDescent="0.45">
      <c r="B59" s="169" t="s">
        <v>75</v>
      </c>
      <c r="C59" s="170"/>
      <c r="D59" s="57" t="b">
        <v>1</v>
      </c>
      <c r="E59" s="169" t="s">
        <v>76</v>
      </c>
      <c r="F59" s="170"/>
      <c r="G59" s="57" t="b">
        <v>1</v>
      </c>
      <c r="H59" s="171" t="s">
        <v>77</v>
      </c>
      <c r="I59" s="170"/>
      <c r="J59" s="57" t="b">
        <v>1</v>
      </c>
      <c r="K59" s="171" t="s">
        <v>78</v>
      </c>
      <c r="L59" s="170"/>
      <c r="M59" s="57" t="b">
        <v>1</v>
      </c>
      <c r="N59" s="172" t="s">
        <v>79</v>
      </c>
      <c r="O59" s="170"/>
      <c r="P59" s="57" t="b">
        <v>1</v>
      </c>
    </row>
    <row r="60" spans="2:16" ht="20.149999999999999" customHeight="1" x14ac:dyDescent="0.45">
      <c r="B60" s="169" t="s">
        <v>80</v>
      </c>
      <c r="C60" s="170"/>
      <c r="D60" s="57" t="b">
        <v>1</v>
      </c>
      <c r="E60" s="169" t="s">
        <v>81</v>
      </c>
      <c r="F60" s="170"/>
      <c r="G60" s="57" t="b">
        <v>1</v>
      </c>
      <c r="H60" s="171" t="s">
        <v>82</v>
      </c>
      <c r="I60" s="170"/>
      <c r="J60" s="57" t="b">
        <v>1</v>
      </c>
      <c r="K60" s="171" t="s">
        <v>83</v>
      </c>
      <c r="L60" s="170"/>
      <c r="M60" s="57" t="b">
        <v>1</v>
      </c>
      <c r="N60" s="172" t="s">
        <v>84</v>
      </c>
      <c r="O60" s="170"/>
      <c r="P60" s="57" t="b">
        <v>1</v>
      </c>
    </row>
    <row r="61" spans="2:16" ht="20.149999999999999" customHeight="1" x14ac:dyDescent="0.45">
      <c r="B61" s="169" t="s">
        <v>85</v>
      </c>
      <c r="C61" s="170"/>
      <c r="D61" s="57" t="b">
        <v>1</v>
      </c>
      <c r="E61" s="169" t="s">
        <v>86</v>
      </c>
      <c r="F61" s="170"/>
      <c r="G61" s="57" t="b">
        <v>1</v>
      </c>
      <c r="H61" s="171" t="s">
        <v>87</v>
      </c>
      <c r="I61" s="170"/>
      <c r="J61" s="57" t="b">
        <v>1</v>
      </c>
      <c r="K61" s="171" t="s">
        <v>88</v>
      </c>
      <c r="L61" s="170"/>
      <c r="M61" s="57" t="b">
        <v>1</v>
      </c>
      <c r="N61" s="172" t="s">
        <v>89</v>
      </c>
      <c r="O61" s="170"/>
      <c r="P61" s="57" t="b">
        <v>1</v>
      </c>
    </row>
    <row r="62" spans="2:16" ht="20.149999999999999" customHeight="1" x14ac:dyDescent="0.45">
      <c r="B62" s="171" t="s">
        <v>87</v>
      </c>
      <c r="C62" s="170"/>
      <c r="D62" s="57" t="b">
        <v>1</v>
      </c>
      <c r="E62" s="169" t="s">
        <v>90</v>
      </c>
      <c r="F62" s="170"/>
      <c r="G62" s="57" t="b">
        <v>1</v>
      </c>
      <c r="H62" s="171" t="s">
        <v>91</v>
      </c>
      <c r="I62" s="170"/>
      <c r="J62" s="57" t="b">
        <v>0</v>
      </c>
      <c r="K62" s="171" t="s">
        <v>92</v>
      </c>
      <c r="L62" s="170"/>
      <c r="M62" s="57" t="b">
        <v>1</v>
      </c>
      <c r="N62" s="172" t="s">
        <v>82</v>
      </c>
      <c r="O62" s="170"/>
      <c r="P62" s="57" t="b">
        <v>1</v>
      </c>
    </row>
    <row r="63" spans="2:16" ht="20.149999999999999" customHeight="1" x14ac:dyDescent="0.45">
      <c r="B63" s="171" t="s">
        <v>93</v>
      </c>
      <c r="C63" s="170"/>
      <c r="D63" s="57" t="b">
        <v>1</v>
      </c>
      <c r="E63" s="169" t="s">
        <v>94</v>
      </c>
      <c r="F63" s="170"/>
      <c r="G63" s="57" t="b">
        <v>1</v>
      </c>
      <c r="H63" s="67"/>
      <c r="I63" s="68"/>
      <c r="J63" s="69"/>
      <c r="K63" s="171" t="s">
        <v>95</v>
      </c>
      <c r="L63" s="170"/>
      <c r="M63" s="57" t="b">
        <v>1</v>
      </c>
      <c r="N63" s="172" t="s">
        <v>162</v>
      </c>
      <c r="O63" s="170"/>
      <c r="P63" s="57" t="b">
        <v>1</v>
      </c>
    </row>
    <row r="64" spans="2:16" ht="20.149999999999999" customHeight="1" x14ac:dyDescent="0.45">
      <c r="B64" s="171" t="s">
        <v>96</v>
      </c>
      <c r="C64" s="170"/>
      <c r="D64" s="57" t="b">
        <v>0</v>
      </c>
      <c r="E64" s="169" t="s">
        <v>97</v>
      </c>
      <c r="F64" s="170"/>
      <c r="G64" s="57" t="b">
        <v>1</v>
      </c>
      <c r="H64" s="70"/>
      <c r="I64" s="71"/>
      <c r="J64" s="72"/>
      <c r="K64" s="179" t="s">
        <v>98</v>
      </c>
      <c r="L64" s="180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69" t="s">
        <v>161</v>
      </c>
      <c r="F65" s="170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3" t="s">
        <v>104</v>
      </c>
      <c r="C69" s="173"/>
      <c r="D69" s="80"/>
      <c r="E69" s="80"/>
      <c r="F69" s="175" t="s">
        <v>105</v>
      </c>
      <c r="G69" s="177" t="s">
        <v>106</v>
      </c>
      <c r="H69" s="80"/>
      <c r="I69" s="173" t="s">
        <v>107</v>
      </c>
      <c r="J69" s="173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4"/>
      <c r="C70" s="174"/>
      <c r="D70" s="84"/>
      <c r="E70" s="85"/>
      <c r="F70" s="176"/>
      <c r="G70" s="178"/>
      <c r="H70" s="86"/>
      <c r="I70" s="174"/>
      <c r="J70" s="174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168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-160.5</v>
      </c>
      <c r="D72" s="59">
        <v>-162.80000000000001</v>
      </c>
      <c r="E72" s="99" t="s">
        <v>117</v>
      </c>
      <c r="F72" s="59">
        <v>22</v>
      </c>
      <c r="G72" s="59">
        <v>18.399999999999999</v>
      </c>
      <c r="H72" s="100"/>
      <c r="I72" s="96" t="s">
        <v>118</v>
      </c>
      <c r="J72" s="58">
        <v>0</v>
      </c>
      <c r="K72" s="97" t="s">
        <v>169</v>
      </c>
      <c r="L72" s="58">
        <v>0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-164.5</v>
      </c>
      <c r="D73" s="59">
        <v>-166.2</v>
      </c>
      <c r="E73" s="101" t="s">
        <v>121</v>
      </c>
      <c r="F73" s="60">
        <v>23.5</v>
      </c>
      <c r="G73" s="60">
        <v>24.3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-192.5</v>
      </c>
      <c r="D74" s="59">
        <v>-189.9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-103.8</v>
      </c>
      <c r="D75" s="59">
        <v>-109.6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32.1</v>
      </c>
      <c r="D76" s="59">
        <v>28.1</v>
      </c>
      <c r="E76" s="101" t="s">
        <v>136</v>
      </c>
      <c r="F76" s="61">
        <v>5</v>
      </c>
      <c r="G76" s="61">
        <v>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27.8</v>
      </c>
      <c r="D77" s="59">
        <v>23.9</v>
      </c>
      <c r="E77" s="101" t="s">
        <v>141</v>
      </c>
      <c r="F77" s="61">
        <v>250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</v>
      </c>
      <c r="D78" s="59">
        <v>22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24.4</v>
      </c>
      <c r="D79" s="59">
        <v>20.5</v>
      </c>
      <c r="E79" s="99" t="s">
        <v>151</v>
      </c>
      <c r="F79" s="59">
        <v>22.2</v>
      </c>
      <c r="G79" s="59">
        <v>17.3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7.5300000000000001E-5</v>
      </c>
      <c r="D80" s="63">
        <v>8.25E-5</v>
      </c>
      <c r="E80" s="101" t="s">
        <v>156</v>
      </c>
      <c r="F80" s="60">
        <v>31.2</v>
      </c>
      <c r="G80" s="60">
        <v>31.8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4" t="s">
        <v>160</v>
      </c>
      <c r="C84" s="124"/>
    </row>
    <row r="85" spans="2:16" ht="15" customHeight="1" x14ac:dyDescent="0.45">
      <c r="B85" s="125" t="s">
        <v>176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7"/>
    </row>
    <row r="86" spans="2:16" ht="15" customHeight="1" x14ac:dyDescent="0.45">
      <c r="B86" s="114" t="s">
        <v>185</v>
      </c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6"/>
    </row>
    <row r="87" spans="2:16" ht="15" customHeight="1" x14ac:dyDescent="0.45">
      <c r="B87" s="114" t="s">
        <v>188</v>
      </c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6"/>
    </row>
    <row r="88" spans="2:16" ht="15" customHeight="1" x14ac:dyDescent="0.45">
      <c r="B88" s="114" t="s">
        <v>190</v>
      </c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6"/>
    </row>
    <row r="89" spans="2:16" ht="15" customHeight="1" x14ac:dyDescent="0.45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6"/>
    </row>
    <row r="90" spans="2:16" ht="15" customHeight="1" x14ac:dyDescent="0.45">
      <c r="B90" s="114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</row>
    <row r="91" spans="2:16" ht="15" customHeight="1" x14ac:dyDescent="0.45">
      <c r="B91" s="114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6"/>
    </row>
    <row r="92" spans="2:16" ht="15" customHeight="1" x14ac:dyDescent="0.45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6"/>
    </row>
    <row r="93" spans="2:16" ht="15" customHeight="1" x14ac:dyDescent="0.45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6"/>
    </row>
    <row r="94" spans="2:16" ht="15" customHeight="1" x14ac:dyDescent="0.45"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6"/>
    </row>
    <row r="95" spans="2:16" ht="15" customHeight="1" x14ac:dyDescent="0.45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6"/>
    </row>
    <row r="96" spans="2:16" ht="15" customHeight="1" x14ac:dyDescent="0.45"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6"/>
    </row>
    <row r="97" spans="2:16" ht="15" customHeight="1" x14ac:dyDescent="0.45">
      <c r="B97" s="114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6"/>
    </row>
    <row r="98" spans="2:16" ht="15" customHeight="1" x14ac:dyDescent="0.45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6"/>
    </row>
    <row r="99" spans="2:16" ht="15" customHeight="1" x14ac:dyDescent="0.45"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2025-02-19T09:58:34Z</dcterms:modified>
</cp:coreProperties>
</file>