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C2D7BCC7-9FA9-4AF0-A23F-43546854354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D31" i="1"/>
  <c r="E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<sst xmlns="http://schemas.openxmlformats.org/spreadsheetml/2006/main" count="210" uniqueCount="191">
  <si>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</si>
  <si>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</si>
  <si>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</si>
  <si>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</si>
  <si>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</si>
  <si>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</si>
  <si>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</si>
  <si>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</si>
  <si>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</si>
  <si>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</si>
  <si>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</si>
  <si>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</si>
  <si>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</si>
  <si>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</si>
  <si>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</si>
  <si>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</si>
  <si>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</si>
  <si>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</si>
  <si>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</si>
  <si>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</si>
  <si>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</si>
  <si>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</si>
  <si>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</si>
  <si>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</si>
  <si>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</si>
  <si>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</si>
  <si>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</si>
  <si>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</si>
  <si>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</si>
  <si>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</si>
  <si>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</si>
  <si>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</si>
  <si>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</si>
  <si>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</si>
  <si>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</si>
  <si>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</si>
  <si>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</si>
  <si>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</si>
  <si>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</si>
  <si>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</si>
  <si>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</si>
  <si>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</si>
  <si>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</si>
  <si>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</si>
  <si>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</si>
  <si>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</si>
  <si>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</si>
  <si>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</si>
  <si>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</si>
  <si>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</si>
  <si>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</si>
  <si>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</si>
  <si>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</si>
  <si>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</si>
  <si>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</si>
  <si>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</si>
  <si>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</si>
  <si>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</si>
  <si>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</si>
  <si>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</si>
  <si>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</si>
  <si>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</si>
  <si>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</si>
  <si>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</si>
  <si>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</si>
  <si>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</si>
  <si>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</si>
  <si>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</si>
  <si>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</si>
  <si>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</si>
  <si>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</si>
  <si>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</si>
  <si>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</si>
  <si>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</si>
  <si>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</si>
  <si>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</si>
  <si>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</si>
  <si>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</si>
  <si>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</si>
  <si>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</si>
  <si>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</si>
  <si>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</si>
  <si>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</si>
  <si>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</si>
  <si>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</si>
  <si>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</si>
  <si>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</si>
  <si>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</si>
  <si>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</si>
  <si>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</si>
  <si>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</si>
  <si>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</si>
  <si>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</si>
  <si>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</si>
  <si>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</si>
  <si>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</si>
  <si>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</si>
  <si>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</si>
  <si>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</si>
  <si>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</si>
  <si>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</si>
  <si>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</si>
  <si>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</si>
  <si>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</si>
  <si>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</si>
  <si>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</si>
  <si>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</si>
  <si>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</si>
  <si>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</si>
  <si>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</si>
  <si>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</si>
  <si>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</si>
  <si>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</si>
  <si>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</si>
  <si>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</si>
  <si>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</si>
  <si>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</si>
  <si>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</si>
  <si>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</si>
  <si>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</si>
  <si>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</si>
  <si>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</si>
  <si>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</si>
  <si>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</si>
  <si>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</si>
  <si>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</si>
  <si>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</si>
  <si>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</si>
  <si>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</si>
  <si>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</si>
  <si>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</si>
  <si>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</si>
  <si>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</si>
  <si>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</si>
  <si>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</si>
  <si>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</si>
  <si>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</si>
  <si>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</si>
  <si>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</si>
  <si>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</si>
  <si>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</si>
  <si>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</si>
  <si>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</si>
  <si>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</si>
  <si>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</si>
  <si>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</si>
  <si>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</si>
  <si>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</si>
  <si>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</si>
  <si>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</si>
  <si>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</si>
  <si>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</si>
  <si>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</si>
  <si>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</si>
  <si>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</si>
  <si>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</si>
  <si>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</si>
  <si>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</si>
  <si>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</si>
  <si>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</si>
  <si>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</si>
  <si>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</si>
  <si>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</si>
  <si>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</si>
  <si>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</si>
  <si>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</si>
  <si>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</si>
  <si>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</si>
  <si>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</si>
  <si>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</si>
  <si>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</si>
  <si>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</si>
  <si>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</si>
  <si>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</si>
  <si>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</si>
  <si>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</si>
  <si>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</si>
  <si>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</si>
  <si>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</si>
  <si>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</si>
  <si>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1. 월령 40% 이하로 방풍막 제거</t>
    <phoneticPr fontId="3" type="noConversion"/>
  </si>
  <si>
    <t>KAMP</t>
    <phoneticPr fontId="3" type="noConversion"/>
  </si>
  <si>
    <t>S</t>
    <phoneticPr fontId="3" type="noConversion"/>
  </si>
  <si>
    <t>ENG-KSP</t>
    <phoneticPr fontId="3" type="noConversion"/>
  </si>
  <si>
    <t>20s/29k 30s/27k 40s/22k</t>
    <phoneticPr fontId="3" type="noConversion"/>
  </si>
  <si>
    <t>20s/30k 30s/36k 40s/35k</t>
    <phoneticPr fontId="3" type="noConversion"/>
  </si>
  <si>
    <t>M_059205-059206:N</t>
    <phoneticPr fontId="3" type="noConversion"/>
  </si>
  <si>
    <t>M_059330-059331:T</t>
    <phoneticPr fontId="3" type="noConversion"/>
  </si>
  <si>
    <t>M_059349-059350:N</t>
    <phoneticPr fontId="3" type="noConversion"/>
  </si>
  <si>
    <t>50s/22k 40s/26k 30s/30k</t>
    <phoneticPr fontId="3" type="noConversion"/>
  </si>
  <si>
    <t>50s/30k 40s/37k 20s/30k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</si>
</sst>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6" zoomScale="146" zoomScaleNormal="146" workbookViewId="0">
      <selection activeCell="C12" sqref="C12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21">
        <v>45686</v>
      </c>
      <c r="D3" s="122"/>
      <c r="E3" s="1"/>
      <c r="F3" s="1"/>
      <c r="G3" s="1"/>
      <c r="H3" s="1"/>
      <c r="I3" s="1"/>
      <c r="J3" s="1"/>
      <c r="K3" s="66" t="s">
        <v>2</v>
      </c>
      <c r="L3" s="123">
        <f>(P31-(P32+P33))/P31*100</f>
        <v>100</v>
      </c>
      <c r="M3" s="123"/>
      <c r="N3" s="66" t="s">
        <v>3</v>
      </c>
      <c r="O3" s="123">
        <f>(P31-P33)/P31*100</f>
        <v>100</v>
      </c>
      <c r="P3" s="123"/>
    </row>
    <row r="4" spans="2:16" ht="14.25" customHeight="1" x14ac:dyDescent="0.45">
      <c r="B4" s="34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2.4305555555555556E-2</v>
      </c>
      <c r="D9" s="8">
        <v>0.7</v>
      </c>
      <c r="E9" s="8">
        <v>18.5</v>
      </c>
      <c r="F9" s="8">
        <v>24</v>
      </c>
      <c r="G9" s="36" t="s">
        <v>182</v>
      </c>
      <c r="H9" s="8">
        <v>0.9</v>
      </c>
      <c r="I9" s="36">
        <v>0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0.18611111111111112</v>
      </c>
      <c r="D10" s="8">
        <v>0.9</v>
      </c>
      <c r="E10" s="8">
        <v>18.399999999999999</v>
      </c>
      <c r="F10" s="8">
        <v>20</v>
      </c>
      <c r="G10" s="36" t="s">
        <v>182</v>
      </c>
      <c r="H10" s="8">
        <v>3.9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0.39444444444444443</v>
      </c>
      <c r="D11" s="15">
        <v>0.9</v>
      </c>
      <c r="E11" s="15">
        <v>17.399999999999999</v>
      </c>
      <c r="F11" s="15">
        <v>29</v>
      </c>
      <c r="G11" s="36" t="s">
        <v>182</v>
      </c>
      <c r="H11" s="15">
        <v>1.1000000000000001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24.370138888888889</v>
      </c>
      <c r="D12" s="19">
        <f>AVERAGE(D9:D11)</f>
        <v>0.83333333333333337</v>
      </c>
      <c r="E12" s="19">
        <f>AVERAGE(E9:E11)</f>
        <v>18.099999999999998</v>
      </c>
      <c r="F12" s="20">
        <f>AVERAGE(F9:F11)</f>
        <v>24.333333333333332</v>
      </c>
      <c r="G12" s="21"/>
      <c r="H12" s="22">
        <f>AVERAGE(H9:H11)</f>
        <v>1.9666666666666668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183</v>
      </c>
      <c r="G16" s="27" t="s">
        <v>181</v>
      </c>
      <c r="H16" s="27" t="s">
        <v>178</v>
      </c>
      <c r="I16" s="27" t="s">
        <v>177</v>
      </c>
      <c r="J16" s="27"/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0.98402777777777783</v>
      </c>
      <c r="D17" s="28">
        <v>0.98541666666666661</v>
      </c>
      <c r="E17" s="28">
        <v>2.4305555555555556E-2</v>
      </c>
      <c r="F17" s="28">
        <v>5.4166666666666669E-2</v>
      </c>
      <c r="G17" s="28">
        <v>0.3034722222222222</v>
      </c>
      <c r="H17" s="28">
        <v>0.36249999999999999</v>
      </c>
      <c r="I17" s="28">
        <v>0.39444444444444443</v>
      </c>
      <c r="J17" s="28"/>
      <c r="K17" s="28"/>
      <c r="L17" s="28"/>
      <c r="M17" s="28"/>
      <c r="N17" s="28"/>
      <c r="O17" s="28"/>
      <c r="P17" s="28">
        <v>0.40763888888888888</v>
      </c>
    </row>
    <row r="18" spans="2:16" ht="14.15" customHeight="1" x14ac:dyDescent="0.45">
      <c r="B18" s="35" t="s">
        <v>43</v>
      </c>
      <c r="C18" s="27">
        <v>59177</v>
      </c>
      <c r="D18" s="27">
        <v>59178</v>
      </c>
      <c r="E18" s="27">
        <v>59190</v>
      </c>
      <c r="F18" s="27">
        <v>59209</v>
      </c>
      <c r="G18" s="27">
        <v>59374</v>
      </c>
      <c r="H18" s="27">
        <v>59412</v>
      </c>
      <c r="I18" s="27">
        <v>59428</v>
      </c>
      <c r="J18" s="27"/>
      <c r="K18" s="27"/>
      <c r="L18" s="27"/>
      <c r="M18" s="27"/>
      <c r="N18" s="27"/>
      <c r="O18" s="27"/>
      <c r="P18" s="27">
        <v>59439</v>
      </c>
    </row>
    <row r="19" spans="2:16" ht="14.15" customHeight="1" thickBot="1" x14ac:dyDescent="0.5">
      <c r="B19" s="13" t="s">
        <v>44</v>
      </c>
      <c r="C19" s="29"/>
      <c r="D19" s="27">
        <v>59189</v>
      </c>
      <c r="E19" s="27">
        <v>59208</v>
      </c>
      <c r="F19" s="30">
        <v>59373</v>
      </c>
      <c r="G19" s="30">
        <v>59411</v>
      </c>
      <c r="H19" s="30">
        <v>59427</v>
      </c>
      <c r="I19" s="27">
        <v>59438</v>
      </c>
      <c r="J19" s="30"/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12</v>
      </c>
      <c r="E20" s="33">
        <f t="shared" ref="E20:O20" si="0">IF(ISNUMBER(E18),E19-E18+1,"")</f>
        <v>19</v>
      </c>
      <c r="F20" s="33">
        <f t="shared" si="0"/>
        <v>165</v>
      </c>
      <c r="G20" s="33">
        <f t="shared" si="0"/>
        <v>38</v>
      </c>
      <c r="H20" s="33">
        <f t="shared" si="0"/>
        <v>16</v>
      </c>
      <c r="I20" s="33">
        <f t="shared" si="0"/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5" t="s">
        <v>22</v>
      </c>
      <c r="D22" s="35" t="s">
        <v>24</v>
      </c>
      <c r="E22" s="35" t="s">
        <v>47</v>
      </c>
      <c r="F22" s="130" t="s">
        <v>48</v>
      </c>
      <c r="G22" s="130"/>
      <c r="H22" s="130"/>
      <c r="I22" s="130"/>
      <c r="J22" s="35" t="s">
        <v>22</v>
      </c>
      <c r="K22" s="35" t="s">
        <v>24</v>
      </c>
      <c r="L22" s="35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6"/>
      <c r="D23" s="36"/>
      <c r="E23" s="36" t="s">
        <v>49</v>
      </c>
      <c r="F23" s="128"/>
      <c r="G23" s="128"/>
      <c r="H23" s="128"/>
      <c r="I23" s="128"/>
      <c r="J23" s="36"/>
      <c r="K23" s="36"/>
      <c r="L23" s="36" t="s">
        <v>50</v>
      </c>
      <c r="M23" s="128"/>
      <c r="N23" s="128"/>
      <c r="O23" s="128"/>
      <c r="P23" s="128"/>
    </row>
    <row r="24" spans="2:16" ht="13.5" customHeight="1" x14ac:dyDescent="0.45">
      <c r="B24" s="129"/>
      <c r="C24" s="36">
        <v>59184</v>
      </c>
      <c r="D24" s="36">
        <v>59186</v>
      </c>
      <c r="E24" s="36" t="s">
        <v>51</v>
      </c>
      <c r="F24" s="128" t="s">
        <v>184</v>
      </c>
      <c r="G24" s="128"/>
      <c r="H24" s="128"/>
      <c r="I24" s="128"/>
      <c r="J24" s="36">
        <v>59428</v>
      </c>
      <c r="K24" s="36">
        <v>59430</v>
      </c>
      <c r="L24" s="36" t="s">
        <v>52</v>
      </c>
      <c r="M24" s="128" t="s">
        <v>189</v>
      </c>
      <c r="N24" s="128"/>
      <c r="O24" s="128"/>
      <c r="P24" s="128"/>
    </row>
    <row r="25" spans="2:16" ht="13.5" customHeight="1" x14ac:dyDescent="0.45">
      <c r="B25" s="129"/>
      <c r="C25" s="36"/>
      <c r="D25" s="36"/>
      <c r="E25" s="36" t="s">
        <v>52</v>
      </c>
      <c r="F25" s="128"/>
      <c r="G25" s="128"/>
      <c r="H25" s="128"/>
      <c r="I25" s="128"/>
      <c r="J25" s="36"/>
      <c r="K25" s="36"/>
      <c r="L25" s="36" t="s">
        <v>51</v>
      </c>
      <c r="M25" s="128"/>
      <c r="N25" s="128"/>
      <c r="O25" s="128"/>
      <c r="P25" s="128"/>
    </row>
    <row r="26" spans="2:16" ht="13.5" customHeight="1" x14ac:dyDescent="0.45">
      <c r="B26" s="129"/>
      <c r="C26" s="36">
        <v>59187</v>
      </c>
      <c r="D26" s="36">
        <v>59189</v>
      </c>
      <c r="E26" s="36" t="s">
        <v>50</v>
      </c>
      <c r="F26" s="128" t="s">
        <v>185</v>
      </c>
      <c r="G26" s="128"/>
      <c r="H26" s="128"/>
      <c r="I26" s="128"/>
      <c r="J26" s="36">
        <v>59431</v>
      </c>
      <c r="K26" s="36">
        <v>59433</v>
      </c>
      <c r="L26" s="36" t="s">
        <v>49</v>
      </c>
      <c r="M26" s="128" t="s">
        <v>190</v>
      </c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53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0.24930555555555556</v>
      </c>
      <c r="P30" s="46">
        <f>SUM(C30:J30,L30:N30)</f>
        <v>6.25E-2</v>
      </c>
    </row>
    <row r="31" spans="2:16" ht="14.15" customHeight="1" x14ac:dyDescent="0.45">
      <c r="B31" s="37" t="s">
        <v>168</v>
      </c>
      <c r="C31" s="47"/>
      <c r="D31" s="7">
        <f>G17-F17</f>
        <v>0.24930555555555553</v>
      </c>
      <c r="E31" s="7">
        <f>H17-G17</f>
        <v>5.902777777777779E-2</v>
      </c>
      <c r="F31" s="7"/>
      <c r="G31" s="7"/>
      <c r="H31" s="7"/>
      <c r="I31" s="7"/>
      <c r="J31" s="7"/>
      <c r="K31" s="7">
        <f>I17-H17+F17-E17</f>
        <v>6.1805555555555558E-2</v>
      </c>
      <c r="L31" s="7"/>
      <c r="M31" s="7"/>
      <c r="N31" s="7"/>
      <c r="O31" s="48"/>
      <c r="P31" s="46">
        <f>SUM(C31:N31)</f>
        <v>0.37013888888888891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169</v>
      </c>
      <c r="C34" s="109">
        <f>C31-C32-C33</f>
        <v>0</v>
      </c>
      <c r="D34" s="109">
        <f t="shared" ref="D34:N34" si="1">D31-D32-D33</f>
        <v>0.24930555555555553</v>
      </c>
      <c r="E34" s="109">
        <f t="shared" si="1"/>
        <v>5.902777777777779E-2</v>
      </c>
      <c r="F34" s="109">
        <f t="shared" si="1"/>
        <v>0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6.1805555555555558E-2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0.37013888888888891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0" t="s">
        <v>70</v>
      </c>
      <c r="C36" s="138" t="s">
        <v>186</v>
      </c>
      <c r="D36" s="138"/>
      <c r="E36" s="138" t="s">
        <v>187</v>
      </c>
      <c r="F36" s="138"/>
      <c r="G36" s="138" t="s">
        <v>188</v>
      </c>
      <c r="H36" s="138"/>
      <c r="I36" s="138"/>
      <c r="J36" s="138"/>
      <c r="K36" s="138"/>
      <c r="L36" s="138"/>
      <c r="M36" s="138"/>
      <c r="N36" s="138"/>
      <c r="O36" s="138"/>
      <c r="P36" s="138"/>
    </row>
    <row r="37" spans="2:16" ht="18" customHeight="1" x14ac:dyDescent="0.45">
      <c r="B37" s="151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71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170</v>
      </c>
      <c r="C53" s="132"/>
      <c r="D53" s="112">
        <v>0.81</v>
      </c>
      <c r="E53" s="112">
        <v>0.71</v>
      </c>
      <c r="F53" s="112">
        <v>0.8</v>
      </c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171</v>
      </c>
      <c r="C54" s="135"/>
      <c r="D54" s="135"/>
      <c r="E54" s="135"/>
      <c r="F54" s="112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72</v>
      </c>
      <c r="C56" s="15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54" t="s">
        <v>73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74</v>
      </c>
      <c r="O57" s="155"/>
      <c r="P57" s="158"/>
    </row>
    <row r="58" spans="2:16" ht="17.149999999999999" customHeight="1" x14ac:dyDescent="0.45">
      <c r="B58" s="159" t="s">
        <v>75</v>
      </c>
      <c r="C58" s="160"/>
      <c r="D58" s="161"/>
      <c r="E58" s="159" t="s">
        <v>76</v>
      </c>
      <c r="F58" s="160"/>
      <c r="G58" s="161"/>
      <c r="H58" s="160" t="s">
        <v>77</v>
      </c>
      <c r="I58" s="160"/>
      <c r="J58" s="160"/>
      <c r="K58" s="162" t="s">
        <v>78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79</v>
      </c>
      <c r="C59" s="170"/>
      <c r="D59" s="58" t="b">
        <v>1</v>
      </c>
      <c r="E59" s="169" t="s">
        <v>80</v>
      </c>
      <c r="F59" s="170"/>
      <c r="G59" s="58" t="b">
        <v>1</v>
      </c>
      <c r="H59" s="171" t="s">
        <v>81</v>
      </c>
      <c r="I59" s="170"/>
      <c r="J59" s="58" t="b">
        <v>1</v>
      </c>
      <c r="K59" s="171" t="s">
        <v>82</v>
      </c>
      <c r="L59" s="170"/>
      <c r="M59" s="58" t="b">
        <v>1</v>
      </c>
      <c r="N59" s="172" t="s">
        <v>83</v>
      </c>
      <c r="O59" s="170"/>
      <c r="P59" s="58" t="b">
        <v>1</v>
      </c>
    </row>
    <row r="60" spans="2:16" ht="20.149999999999999" customHeight="1" x14ac:dyDescent="0.45">
      <c r="B60" s="169" t="s">
        <v>84</v>
      </c>
      <c r="C60" s="170"/>
      <c r="D60" s="58" t="b">
        <v>1</v>
      </c>
      <c r="E60" s="169" t="s">
        <v>85</v>
      </c>
      <c r="F60" s="170"/>
      <c r="G60" s="58" t="b">
        <v>1</v>
      </c>
      <c r="H60" s="171" t="s">
        <v>86</v>
      </c>
      <c r="I60" s="170"/>
      <c r="J60" s="58" t="b">
        <v>1</v>
      </c>
      <c r="K60" s="171" t="s">
        <v>87</v>
      </c>
      <c r="L60" s="170"/>
      <c r="M60" s="58" t="b">
        <v>1</v>
      </c>
      <c r="N60" s="172" t="s">
        <v>88</v>
      </c>
      <c r="O60" s="170"/>
      <c r="P60" s="58" t="b">
        <v>1</v>
      </c>
    </row>
    <row r="61" spans="2:16" ht="20.149999999999999" customHeight="1" x14ac:dyDescent="0.45">
      <c r="B61" s="169" t="s">
        <v>89</v>
      </c>
      <c r="C61" s="170"/>
      <c r="D61" s="58" t="b">
        <v>1</v>
      </c>
      <c r="E61" s="169" t="s">
        <v>90</v>
      </c>
      <c r="F61" s="170"/>
      <c r="G61" s="58" t="b">
        <v>1</v>
      </c>
      <c r="H61" s="171" t="s">
        <v>91</v>
      </c>
      <c r="I61" s="170"/>
      <c r="J61" s="58" t="b">
        <v>1</v>
      </c>
      <c r="K61" s="171" t="s">
        <v>92</v>
      </c>
      <c r="L61" s="170"/>
      <c r="M61" s="58" t="b">
        <v>1</v>
      </c>
      <c r="N61" s="172" t="s">
        <v>93</v>
      </c>
      <c r="O61" s="170"/>
      <c r="P61" s="58" t="b">
        <v>1</v>
      </c>
    </row>
    <row r="62" spans="2:16" ht="20.149999999999999" customHeight="1" x14ac:dyDescent="0.45">
      <c r="B62" s="171" t="s">
        <v>91</v>
      </c>
      <c r="C62" s="170"/>
      <c r="D62" s="58" t="b">
        <v>1</v>
      </c>
      <c r="E62" s="169" t="s">
        <v>94</v>
      </c>
      <c r="F62" s="170"/>
      <c r="G62" s="58" t="b">
        <v>1</v>
      </c>
      <c r="H62" s="171" t="s">
        <v>95</v>
      </c>
      <c r="I62" s="170"/>
      <c r="J62" s="58" t="b">
        <v>0</v>
      </c>
      <c r="K62" s="171" t="s">
        <v>96</v>
      </c>
      <c r="L62" s="170"/>
      <c r="M62" s="58" t="b">
        <v>1</v>
      </c>
      <c r="N62" s="172" t="s">
        <v>86</v>
      </c>
      <c r="O62" s="170"/>
      <c r="P62" s="58" t="b">
        <v>1</v>
      </c>
    </row>
    <row r="63" spans="2:16" ht="20.149999999999999" customHeight="1" x14ac:dyDescent="0.45">
      <c r="B63" s="171" t="s">
        <v>97</v>
      </c>
      <c r="C63" s="170"/>
      <c r="D63" s="58" t="b">
        <v>1</v>
      </c>
      <c r="E63" s="169" t="s">
        <v>98</v>
      </c>
      <c r="F63" s="170"/>
      <c r="G63" s="58" t="b">
        <v>1</v>
      </c>
      <c r="H63" s="68"/>
      <c r="I63" s="69"/>
      <c r="J63" s="70"/>
      <c r="K63" s="171" t="s">
        <v>99</v>
      </c>
      <c r="L63" s="170"/>
      <c r="M63" s="58" t="b">
        <v>1</v>
      </c>
      <c r="N63" s="172" t="s">
        <v>166</v>
      </c>
      <c r="O63" s="170"/>
      <c r="P63" s="58" t="b">
        <v>1</v>
      </c>
    </row>
    <row r="64" spans="2:16" ht="20.149999999999999" customHeight="1" x14ac:dyDescent="0.45">
      <c r="B64" s="171" t="s">
        <v>100</v>
      </c>
      <c r="C64" s="170"/>
      <c r="D64" s="58" t="b">
        <v>0</v>
      </c>
      <c r="E64" s="169" t="s">
        <v>101</v>
      </c>
      <c r="F64" s="170"/>
      <c r="G64" s="58" t="b">
        <v>1</v>
      </c>
      <c r="H64" s="71"/>
      <c r="I64" s="72"/>
      <c r="J64" s="73"/>
      <c r="K64" s="179" t="s">
        <v>102</v>
      </c>
      <c r="L64" s="180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69" t="s">
        <v>165</v>
      </c>
      <c r="F65" s="17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73" t="s">
        <v>108</v>
      </c>
      <c r="C69" s="173"/>
      <c r="D69" s="81"/>
      <c r="E69" s="81"/>
      <c r="F69" s="175" t="s">
        <v>109</v>
      </c>
      <c r="G69" s="177" t="s">
        <v>110</v>
      </c>
      <c r="H69" s="81"/>
      <c r="I69" s="173" t="s">
        <v>111</v>
      </c>
      <c r="J69" s="173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0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-161.30000000000001</v>
      </c>
      <c r="D72" s="60">
        <v>-162.6</v>
      </c>
      <c r="E72" s="100" t="s">
        <v>121</v>
      </c>
      <c r="F72" s="60">
        <v>21.5</v>
      </c>
      <c r="G72" s="60">
        <v>18.2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-164.2</v>
      </c>
      <c r="D73" s="60">
        <v>-165.8</v>
      </c>
      <c r="E73" s="102" t="s">
        <v>125</v>
      </c>
      <c r="F73" s="61">
        <v>28.6</v>
      </c>
      <c r="G73" s="61">
        <v>30.8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-16.8</v>
      </c>
      <c r="D74" s="60">
        <v>-195.7</v>
      </c>
      <c r="E74" s="102" t="s">
        <v>130</v>
      </c>
      <c r="F74" s="62">
        <v>5</v>
      </c>
      <c r="G74" s="62">
        <v>5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-105.4</v>
      </c>
      <c r="D75" s="60">
        <v>-108.9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30.7</v>
      </c>
      <c r="D76" s="60">
        <v>28.1</v>
      </c>
      <c r="E76" s="102" t="s">
        <v>140</v>
      </c>
      <c r="F76" s="62">
        <v>15</v>
      </c>
      <c r="G76" s="62">
        <v>20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26.5</v>
      </c>
      <c r="D77" s="60">
        <v>23.9</v>
      </c>
      <c r="E77" s="102" t="s">
        <v>145</v>
      </c>
      <c r="F77" s="62">
        <v>250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24.6</v>
      </c>
      <c r="D78" s="60">
        <v>21.9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23.1</v>
      </c>
      <c r="D79" s="60">
        <v>20.3</v>
      </c>
      <c r="E79" s="100" t="s">
        <v>155</v>
      </c>
      <c r="F79" s="60">
        <v>18.8</v>
      </c>
      <c r="G79" s="60">
        <v>17.899999999999999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6.9999999999999994E-5</v>
      </c>
      <c r="D80" s="64">
        <v>7.8499999999999997E-5</v>
      </c>
      <c r="E80" s="102" t="s">
        <v>160</v>
      </c>
      <c r="F80" s="61">
        <v>45</v>
      </c>
      <c r="G80" s="61">
        <v>33.5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164</v>
      </c>
      <c r="C84" s="124"/>
    </row>
    <row r="85" spans="2:16" ht="15" customHeight="1" x14ac:dyDescent="0.45">
      <c r="B85" s="125" t="s">
        <v>180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2025-01-29T09:51:42Z</dcterms:modified>
</cp:coreProperties>
</file>