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37AE8073-FCCF-457A-B0AE-0C8AEB5CF06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D19" i="1"/>
  <c r="D31" i="1"/>
  <c r="E31" i="1"/>
  <c r="K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<sst xmlns="http://schemas.openxmlformats.org/spreadsheetml/2006/main" count="213" uniqueCount="197">
  <si>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</si>
  <si>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</si>
  <si>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</si>
  <si>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</si>
  <si>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</si>
  <si>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</si>
  <si>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</si>
  <si>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</si>
  <si>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</si>
  <si>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</si>
  <si>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</si>
  <si>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</si>
  <si>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</si>
  <si>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</si>
  <si>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</si>
  <si>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</si>
  <si>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</si>
  <si>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</si>
  <si>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</si>
  <si>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</si>
  <si>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</si>
  <si>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</si>
  <si>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</si>
  <si>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</si>
  <si>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</si>
  <si>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</si>
  <si>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</si>
  <si>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</si>
  <si>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</si>
  <si>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</si>
  <si>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</si>
  <si>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</si>
  <si>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</si>
  <si>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</si>
  <si>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</si>
  <si>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</si>
  <si>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</si>
  <si>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</si>
  <si>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</si>
  <si>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</si>
  <si>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</si>
  <si>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</si>
  <si>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</si>
  <si>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</si>
  <si>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</si>
  <si>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</si>
  <si>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</si>
  <si>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</si>
  <si>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</si>
  <si>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</si>
  <si>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</si>
  <si>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</si>
  <si>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</si>
  <si>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</si>
  <si>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</si>
  <si>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</si>
  <si>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</si>
  <si>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</si>
  <si>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</si>
  <si>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</si>
  <si>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</si>
  <si>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</si>
  <si>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</si>
  <si>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</si>
  <si>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</si>
  <si>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</si>
  <si>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</si>
  <si>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</si>
  <si>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</si>
  <si>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</si>
  <si>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</si>
  <si>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</si>
  <si>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</si>
  <si>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</si>
  <si>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</si>
  <si>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</si>
  <si>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</si>
  <si>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</si>
  <si>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</si>
  <si>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</si>
  <si>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</si>
  <si>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</si>
  <si>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</si>
  <si>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</si>
  <si>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</si>
  <si>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</si>
  <si>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</si>
  <si>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</si>
  <si>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</si>
  <si>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</si>
  <si>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</si>
  <si>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</si>
  <si>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</si>
  <si>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</si>
  <si>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</si>
  <si>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</si>
  <si>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</si>
  <si>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</si>
  <si>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</si>
  <si>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</si>
  <si>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</si>
  <si>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</si>
  <si>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</si>
  <si>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</si>
  <si>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</si>
  <si>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</si>
  <si>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</si>
  <si>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</si>
  <si>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</si>
  <si>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</si>
  <si>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</si>
  <si>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</si>
  <si>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</si>
  <si>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</si>
  <si>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</si>
  <si>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</si>
  <si>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</si>
  <si>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</si>
  <si>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</si>
  <si>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</si>
  <si>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</si>
  <si>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</si>
  <si>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</si>
  <si>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</si>
  <si>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</si>
  <si>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</si>
  <si>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</si>
  <si>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</si>
  <si>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</si>
  <si>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</si>
  <si>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</si>
  <si>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</si>
  <si>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</si>
  <si>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</si>
  <si>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</si>
  <si>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</si>
  <si>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</si>
  <si>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</si>
  <si>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</si>
  <si>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</si>
  <si>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</si>
  <si>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</si>
  <si>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</si>
  <si>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</si>
  <si>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</si>
  <si>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</si>
  <si>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</si>
  <si>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</si>
  <si>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</si>
  <si>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</si>
  <si>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</si>
  <si>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</si>
  <si>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</si>
  <si>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</si>
  <si>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</si>
  <si>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</si>
  <si>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</si>
  <si>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</si>
  <si>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</si>
  <si>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</si>
  <si>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</si>
  <si>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</si>
  <si>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</si>
  <si>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</si>
  <si>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</si>
  <si>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</si>
  <si>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</si>
  <si>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</si>
  <si>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</si>
  <si>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</si>
  <si>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</si>
  <si>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</si>
  <si>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</si>
  <si>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</si>
  <si>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</si>
  <si>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</si>
  <si>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</si>
  <si>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</si>
  <si>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</si>
  <si>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</si>
  <si>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</si>
  <si>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</si>
  <si>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</si>
  <si>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</si>
  <si>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</si>
  <si>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ENG-KSP</t>
    <phoneticPr fontId="3" type="noConversion"/>
  </si>
  <si>
    <t>S</t>
    <phoneticPr fontId="3" type="noConversion"/>
  </si>
  <si>
    <t>20s/18k 30s/17k 40s/14k</t>
    <phoneticPr fontId="3" type="noConversion"/>
  </si>
  <si>
    <t>20s/17k 30s/18k 40s/19k</t>
    <phoneticPr fontId="3" type="noConversion"/>
  </si>
  <si>
    <t>M_056128-056129:N</t>
    <phoneticPr fontId="3" type="noConversion"/>
  </si>
  <si>
    <t>M_056145-056146:N</t>
    <phoneticPr fontId="3" type="noConversion"/>
  </si>
  <si>
    <t>1..2</t>
    <phoneticPr fontId="3" type="noConversion"/>
  </si>
  <si>
    <t>M_056281-056282:N</t>
    <phoneticPr fontId="3" type="noConversion"/>
  </si>
  <si>
    <t>L_056318-056331</t>
    <phoneticPr fontId="3" type="noConversion"/>
  </si>
  <si>
    <t>E_056332</t>
    <phoneticPr fontId="3" type="noConversion"/>
  </si>
  <si>
    <t>1. [E_056332] flat 촬영 중 object를 바꾸면서 ICS 멈춤 현상 발생 :: ICS 재시작하여 해결</t>
    <phoneticPr fontId="3" type="noConversion"/>
  </si>
  <si>
    <t xml:space="preserve"> 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</si>
</sst>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9" zoomScale="145" zoomScaleNormal="145" workbookViewId="0">
      <selection activeCell="B52" sqref="B52:P5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59">
        <v>45674</v>
      </c>
      <c r="D3" s="160"/>
      <c r="E3" s="1"/>
      <c r="F3" s="1"/>
      <c r="G3" s="1"/>
      <c r="H3" s="1"/>
      <c r="I3" s="1"/>
      <c r="J3" s="1"/>
      <c r="K3" s="64" t="s">
        <v>2</v>
      </c>
      <c r="L3" s="161">
        <f>(P31-(P32+P33))/P31*100</f>
        <v>100</v>
      </c>
      <c r="M3" s="161"/>
      <c r="N3" s="64" t="s">
        <v>3</v>
      </c>
      <c r="O3" s="161">
        <f>(P31-P33)/P31*100</f>
        <v>100</v>
      </c>
      <c r="P3" s="161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6">
        <v>2.8472222222222222E-2</v>
      </c>
      <c r="D9" s="7">
        <v>0.7</v>
      </c>
      <c r="E9" s="7">
        <v>15.9</v>
      </c>
      <c r="F9" s="7">
        <v>52</v>
      </c>
      <c r="G9" s="34" t="s">
        <v>186</v>
      </c>
      <c r="H9" s="7">
        <v>2.1</v>
      </c>
      <c r="I9" s="34">
        <v>91.7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6">
        <v>0.18472222222222223</v>
      </c>
      <c r="D10" s="7" t="s">
        <v>191</v>
      </c>
      <c r="E10" s="7">
        <v>15.1</v>
      </c>
      <c r="F10" s="7">
        <v>55</v>
      </c>
      <c r="G10" s="113" t="s">
        <v>186</v>
      </c>
      <c r="H10" s="7">
        <v>0.2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0.39513888888888887</v>
      </c>
      <c r="D11" s="13">
        <v>1.2</v>
      </c>
      <c r="E11" s="13">
        <v>14.2</v>
      </c>
      <c r="F11" s="13">
        <v>53</v>
      </c>
      <c r="G11" s="112" t="s">
        <v>196</v>
      </c>
      <c r="H11" s="13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24.366666666666664</v>
      </c>
      <c r="D12" s="17">
        <f>AVERAGE(D9:D11)</f>
        <v>0.95</v>
      </c>
      <c r="E12" s="17">
        <f>AVERAGE(E9:E11)</f>
        <v>15.066666666666668</v>
      </c>
      <c r="F12" s="18">
        <f>AVERAGE(F9:F11)</f>
        <v>53.333333333333336</v>
      </c>
      <c r="G12" s="19"/>
      <c r="H12" s="20">
        <f>AVERAGE(H9:H11)</f>
        <v>0.8666666666666667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176</v>
      </c>
      <c r="D16" s="25" t="s">
        <v>177</v>
      </c>
      <c r="E16" s="25" t="s">
        <v>178</v>
      </c>
      <c r="F16" s="25" t="s">
        <v>183</v>
      </c>
      <c r="G16" s="25" t="s">
        <v>185</v>
      </c>
      <c r="H16" s="25" t="s">
        <v>184</v>
      </c>
      <c r="I16" s="25" t="s">
        <v>179</v>
      </c>
      <c r="J16" s="25" t="s">
        <v>180</v>
      </c>
      <c r="K16" s="25"/>
      <c r="L16" s="25"/>
      <c r="M16" s="25"/>
      <c r="N16" s="25"/>
      <c r="O16" s="25"/>
      <c r="P16" s="25" t="s">
        <v>176</v>
      </c>
    </row>
    <row r="17" spans="2:16" ht="14.15" customHeight="1" x14ac:dyDescent="0.45">
      <c r="B17" s="33" t="s">
        <v>42</v>
      </c>
      <c r="C17" s="26">
        <v>0.96527777777777779</v>
      </c>
      <c r="D17" s="26">
        <v>0.96736111111111101</v>
      </c>
      <c r="E17" s="26">
        <v>2.8472222222222222E-2</v>
      </c>
      <c r="F17" s="26">
        <v>4.8611111111111112E-2</v>
      </c>
      <c r="G17" s="26">
        <v>0.13958333333333334</v>
      </c>
      <c r="H17" s="26">
        <v>0.29305555555555557</v>
      </c>
      <c r="I17" s="26">
        <v>0.35833333333333334</v>
      </c>
      <c r="J17" s="26">
        <v>0.39513888888888887</v>
      </c>
      <c r="K17" s="26"/>
      <c r="L17" s="26"/>
      <c r="M17" s="26"/>
      <c r="N17" s="26"/>
      <c r="O17" s="26"/>
      <c r="P17" s="26">
        <v>0.39930555555555558</v>
      </c>
    </row>
    <row r="18" spans="2:16" ht="14.15" customHeight="1" x14ac:dyDescent="0.45">
      <c r="B18" s="33" t="s">
        <v>43</v>
      </c>
      <c r="C18" s="25">
        <v>56088</v>
      </c>
      <c r="D18" s="25">
        <v>56089</v>
      </c>
      <c r="E18" s="25">
        <v>56100</v>
      </c>
      <c r="F18" s="25">
        <v>56113</v>
      </c>
      <c r="G18" s="25">
        <v>56174</v>
      </c>
      <c r="H18" s="25">
        <v>56273</v>
      </c>
      <c r="I18" s="25">
        <v>56313</v>
      </c>
      <c r="J18" s="25">
        <v>56332</v>
      </c>
      <c r="K18" s="25"/>
      <c r="L18" s="25"/>
      <c r="M18" s="25"/>
      <c r="N18" s="25"/>
      <c r="O18" s="25"/>
      <c r="P18" s="25">
        <v>56338</v>
      </c>
    </row>
    <row r="19" spans="2:16" ht="14.15" customHeight="1" thickBot="1" x14ac:dyDescent="0.5">
      <c r="B19" s="12" t="s">
        <v>44</v>
      </c>
      <c r="C19" s="27"/>
      <c r="D19" s="25">
        <f>E18-1</f>
        <v>56099</v>
      </c>
      <c r="E19" s="25">
        <f t="shared" ref="E19:J19" si="0">F18-1</f>
        <v>56112</v>
      </c>
      <c r="F19" s="25">
        <f t="shared" si="0"/>
        <v>56173</v>
      </c>
      <c r="G19" s="25">
        <f t="shared" si="0"/>
        <v>56272</v>
      </c>
      <c r="H19" s="25">
        <f t="shared" si="0"/>
        <v>56312</v>
      </c>
      <c r="I19" s="25">
        <f t="shared" si="0"/>
        <v>56331</v>
      </c>
      <c r="J19" s="25">
        <v>56337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>IF(ISNUMBER(D18),D19-D18+1,"")</f>
        <v>11</v>
      </c>
      <c r="E20" s="31">
        <f t="shared" ref="E20:O20" si="1">IF(ISNUMBER(E18),E19-E18+1,"")</f>
        <v>13</v>
      </c>
      <c r="F20" s="31">
        <f t="shared" si="1"/>
        <v>61</v>
      </c>
      <c r="G20" s="31">
        <f t="shared" si="1"/>
        <v>99</v>
      </c>
      <c r="H20" s="31">
        <f t="shared" si="1"/>
        <v>40</v>
      </c>
      <c r="I20" s="31">
        <f t="shared" si="1"/>
        <v>19</v>
      </c>
      <c r="J20" s="31">
        <f t="shared" si="1"/>
        <v>6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31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3" t="s">
        <v>22</v>
      </c>
      <c r="D22" s="33" t="s">
        <v>24</v>
      </c>
      <c r="E22" s="33" t="s">
        <v>47</v>
      </c>
      <c r="F22" s="170" t="s">
        <v>48</v>
      </c>
      <c r="G22" s="170"/>
      <c r="H22" s="170"/>
      <c r="I22" s="170"/>
      <c r="J22" s="33" t="s">
        <v>22</v>
      </c>
      <c r="K22" s="33" t="s">
        <v>24</v>
      </c>
      <c r="L22" s="33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4"/>
      <c r="D23" s="34"/>
      <c r="E23" s="34" t="s">
        <v>49</v>
      </c>
      <c r="F23" s="157"/>
      <c r="G23" s="157"/>
      <c r="H23" s="157"/>
      <c r="I23" s="157"/>
      <c r="J23" s="34"/>
      <c r="K23" s="34"/>
      <c r="L23" s="34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4">
        <v>56094</v>
      </c>
      <c r="D24" s="34">
        <v>56096</v>
      </c>
      <c r="E24" s="34" t="s">
        <v>51</v>
      </c>
      <c r="F24" s="157" t="s">
        <v>187</v>
      </c>
      <c r="G24" s="157"/>
      <c r="H24" s="157"/>
      <c r="I24" s="157"/>
      <c r="J24" s="34"/>
      <c r="K24" s="34"/>
      <c r="L24" s="34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4"/>
      <c r="D25" s="34"/>
      <c r="E25" s="34" t="s">
        <v>52</v>
      </c>
      <c r="F25" s="157"/>
      <c r="G25" s="157"/>
      <c r="H25" s="157"/>
      <c r="I25" s="157"/>
      <c r="J25" s="34"/>
      <c r="K25" s="34"/>
      <c r="L25" s="34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4">
        <v>56097</v>
      </c>
      <c r="D26" s="34">
        <v>56099</v>
      </c>
      <c r="E26" s="34" t="s">
        <v>50</v>
      </c>
      <c r="F26" s="157" t="s">
        <v>188</v>
      </c>
      <c r="G26" s="157"/>
      <c r="H26" s="157"/>
      <c r="I26" s="157"/>
      <c r="J26" s="34"/>
      <c r="K26" s="34"/>
      <c r="L26" s="34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54</v>
      </c>
      <c r="D29" s="37" t="s">
        <v>55</v>
      </c>
      <c r="E29" s="37" t="s">
        <v>56</v>
      </c>
      <c r="F29" s="37" t="s">
        <v>57</v>
      </c>
      <c r="G29" s="37" t="s">
        <v>58</v>
      </c>
      <c r="H29" s="37" t="s">
        <v>59</v>
      </c>
      <c r="I29" s="37" t="s">
        <v>60</v>
      </c>
      <c r="J29" s="37" t="s">
        <v>61</v>
      </c>
      <c r="K29" s="37" t="s">
        <v>62</v>
      </c>
      <c r="L29" s="37" t="s">
        <v>63</v>
      </c>
      <c r="M29" s="37" t="s">
        <v>64</v>
      </c>
      <c r="N29" s="37" t="s">
        <v>65</v>
      </c>
      <c r="O29" s="38" t="s">
        <v>66</v>
      </c>
      <c r="P29" s="39" t="s">
        <v>67</v>
      </c>
    </row>
    <row r="30" spans="2:16" ht="14.15" customHeight="1" x14ac:dyDescent="0.45">
      <c r="B30" s="35" t="s">
        <v>167</v>
      </c>
      <c r="C30" s="40"/>
      <c r="D30" s="41">
        <v>8.3333333333333329E-2</v>
      </c>
      <c r="E30" s="41">
        <v>6.25E-2</v>
      </c>
      <c r="F30" s="41"/>
      <c r="G30" s="41"/>
      <c r="H30" s="41"/>
      <c r="I30" s="41"/>
      <c r="J30" s="41"/>
      <c r="K30" s="42"/>
      <c r="L30" s="41"/>
      <c r="M30" s="41"/>
      <c r="N30" s="41"/>
      <c r="O30" s="43">
        <v>0.15069444444444444</v>
      </c>
      <c r="P30" s="44">
        <f>SUM(C30:J30,L30:N30)</f>
        <v>0.14583333333333331</v>
      </c>
    </row>
    <row r="31" spans="2:16" ht="14.15" customHeight="1" x14ac:dyDescent="0.45">
      <c r="B31" s="35" t="s">
        <v>168</v>
      </c>
      <c r="C31" s="45"/>
      <c r="D31" s="6">
        <f>G17-F17+H17-G17</f>
        <v>0.24444444444444446</v>
      </c>
      <c r="E31" s="6">
        <f>I17-H17</f>
        <v>6.5277777777777768E-2</v>
      </c>
      <c r="F31" s="6"/>
      <c r="G31" s="6"/>
      <c r="H31" s="6"/>
      <c r="I31" s="6"/>
      <c r="J31" s="6"/>
      <c r="K31" s="6">
        <f>J17-I17+F17-E17</f>
        <v>5.6944444444444423E-2</v>
      </c>
      <c r="L31" s="6"/>
      <c r="M31" s="6"/>
      <c r="N31" s="6"/>
      <c r="O31" s="46"/>
      <c r="P31" s="44">
        <f>SUM(C31:N31)</f>
        <v>0.36666666666666664</v>
      </c>
    </row>
    <row r="32" spans="2:16" ht="14.15" customHeight="1" x14ac:dyDescent="0.45">
      <c r="B32" s="35" t="s">
        <v>68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69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169</v>
      </c>
      <c r="C34" s="107">
        <f>C31-C32-C33</f>
        <v>0</v>
      </c>
      <c r="D34" s="107">
        <f t="shared" ref="D34:N34" si="2">D31-D32-D33</f>
        <v>0.24444444444444446</v>
      </c>
      <c r="E34" s="107">
        <f t="shared" si="2"/>
        <v>6.5277777777777768E-2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5.6944444444444423E-2</v>
      </c>
      <c r="L34" s="107">
        <f t="shared" si="2"/>
        <v>0</v>
      </c>
      <c r="M34" s="107">
        <f t="shared" si="2"/>
        <v>0</v>
      </c>
      <c r="N34" s="107">
        <f t="shared" si="2"/>
        <v>0</v>
      </c>
      <c r="O34" s="111"/>
      <c r="P34" s="108">
        <f>P31-P32-P33</f>
        <v>0.36666666666666664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70</v>
      </c>
      <c r="C36" s="152" t="s">
        <v>189</v>
      </c>
      <c r="D36" s="152"/>
      <c r="E36" s="152" t="s">
        <v>190</v>
      </c>
      <c r="F36" s="152"/>
      <c r="G36" s="152" t="s">
        <v>192</v>
      </c>
      <c r="H36" s="152"/>
      <c r="I36" s="152" t="s">
        <v>193</v>
      </c>
      <c r="J36" s="152"/>
      <c r="K36" s="152" t="s">
        <v>194</v>
      </c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195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0">
        <v>0.73</v>
      </c>
      <c r="E53" s="110">
        <v>1.24</v>
      </c>
      <c r="F53" s="110">
        <v>0.92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81"/>
      <c r="F54" s="110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6" t="b">
        <v>1</v>
      </c>
      <c r="E59" s="114" t="s">
        <v>80</v>
      </c>
      <c r="F59" s="115"/>
      <c r="G59" s="56" t="b">
        <v>1</v>
      </c>
      <c r="H59" s="122" t="s">
        <v>81</v>
      </c>
      <c r="I59" s="115"/>
      <c r="J59" s="56" t="b">
        <v>1</v>
      </c>
      <c r="K59" s="122" t="s">
        <v>82</v>
      </c>
      <c r="L59" s="115"/>
      <c r="M59" s="56" t="b">
        <v>1</v>
      </c>
      <c r="N59" s="123" t="s">
        <v>83</v>
      </c>
      <c r="O59" s="115"/>
      <c r="P59" s="56" t="b">
        <v>1</v>
      </c>
    </row>
    <row r="60" spans="2:16" ht="20.149999999999999" customHeight="1" x14ac:dyDescent="0.45">
      <c r="B60" s="114" t="s">
        <v>84</v>
      </c>
      <c r="C60" s="115"/>
      <c r="D60" s="56" t="b">
        <v>1</v>
      </c>
      <c r="E60" s="114" t="s">
        <v>85</v>
      </c>
      <c r="F60" s="115"/>
      <c r="G60" s="56" t="b">
        <v>1</v>
      </c>
      <c r="H60" s="122" t="s">
        <v>86</v>
      </c>
      <c r="I60" s="115"/>
      <c r="J60" s="56" t="b">
        <v>1</v>
      </c>
      <c r="K60" s="122" t="s">
        <v>87</v>
      </c>
      <c r="L60" s="115"/>
      <c r="M60" s="56" t="b">
        <v>1</v>
      </c>
      <c r="N60" s="123" t="s">
        <v>88</v>
      </c>
      <c r="O60" s="115"/>
      <c r="P60" s="56" t="b">
        <v>1</v>
      </c>
    </row>
    <row r="61" spans="2:16" ht="20.149999999999999" customHeight="1" x14ac:dyDescent="0.45">
      <c r="B61" s="114" t="s">
        <v>89</v>
      </c>
      <c r="C61" s="115"/>
      <c r="D61" s="56" t="b">
        <v>1</v>
      </c>
      <c r="E61" s="114" t="s">
        <v>90</v>
      </c>
      <c r="F61" s="115"/>
      <c r="G61" s="56" t="b">
        <v>1</v>
      </c>
      <c r="H61" s="122" t="s">
        <v>91</v>
      </c>
      <c r="I61" s="115"/>
      <c r="J61" s="56" t="b">
        <v>1</v>
      </c>
      <c r="K61" s="122" t="s">
        <v>92</v>
      </c>
      <c r="L61" s="115"/>
      <c r="M61" s="56" t="b">
        <v>1</v>
      </c>
      <c r="N61" s="123" t="s">
        <v>93</v>
      </c>
      <c r="O61" s="115"/>
      <c r="P61" s="56" t="b">
        <v>1</v>
      </c>
    </row>
    <row r="62" spans="2:16" ht="20.149999999999999" customHeight="1" x14ac:dyDescent="0.45">
      <c r="B62" s="122" t="s">
        <v>91</v>
      </c>
      <c r="C62" s="115"/>
      <c r="D62" s="56" t="b">
        <v>1</v>
      </c>
      <c r="E62" s="114" t="s">
        <v>94</v>
      </c>
      <c r="F62" s="115"/>
      <c r="G62" s="56" t="b">
        <v>1</v>
      </c>
      <c r="H62" s="122" t="s">
        <v>95</v>
      </c>
      <c r="I62" s="115"/>
      <c r="J62" s="56" t="b">
        <v>0</v>
      </c>
      <c r="K62" s="122" t="s">
        <v>96</v>
      </c>
      <c r="L62" s="115"/>
      <c r="M62" s="56" t="b">
        <v>1</v>
      </c>
      <c r="N62" s="123" t="s">
        <v>86</v>
      </c>
      <c r="O62" s="115"/>
      <c r="P62" s="56" t="b">
        <v>1</v>
      </c>
    </row>
    <row r="63" spans="2:16" ht="20.149999999999999" customHeight="1" x14ac:dyDescent="0.45">
      <c r="B63" s="122" t="s">
        <v>97</v>
      </c>
      <c r="C63" s="115"/>
      <c r="D63" s="56" t="b">
        <v>1</v>
      </c>
      <c r="E63" s="114" t="s">
        <v>98</v>
      </c>
      <c r="F63" s="115"/>
      <c r="G63" s="56" t="b">
        <v>1</v>
      </c>
      <c r="H63" s="66"/>
      <c r="I63" s="67"/>
      <c r="J63" s="68"/>
      <c r="K63" s="122" t="s">
        <v>99</v>
      </c>
      <c r="L63" s="115"/>
      <c r="M63" s="56" t="b">
        <v>1</v>
      </c>
      <c r="N63" s="123" t="s">
        <v>166</v>
      </c>
      <c r="O63" s="115"/>
      <c r="P63" s="56" t="b">
        <v>1</v>
      </c>
    </row>
    <row r="64" spans="2:16" ht="20.149999999999999" customHeight="1" x14ac:dyDescent="0.45">
      <c r="B64" s="122" t="s">
        <v>100</v>
      </c>
      <c r="C64" s="115"/>
      <c r="D64" s="56" t="b">
        <v>0</v>
      </c>
      <c r="E64" s="114" t="s">
        <v>101</v>
      </c>
      <c r="F64" s="115"/>
      <c r="G64" s="56" t="b">
        <v>1</v>
      </c>
      <c r="H64" s="69"/>
      <c r="I64" s="70"/>
      <c r="J64" s="71"/>
      <c r="K64" s="124" t="s">
        <v>102</v>
      </c>
      <c r="L64" s="125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4" t="s">
        <v>165</v>
      </c>
      <c r="F65" s="115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6" t="s">
        <v>108</v>
      </c>
      <c r="C69" s="116"/>
      <c r="D69" s="79"/>
      <c r="E69" s="79"/>
      <c r="F69" s="118" t="s">
        <v>109</v>
      </c>
      <c r="G69" s="120" t="s">
        <v>110</v>
      </c>
      <c r="H69" s="79"/>
      <c r="I69" s="116" t="s">
        <v>111</v>
      </c>
      <c r="J69" s="116"/>
      <c r="K69" s="79"/>
      <c r="L69" s="80" t="s">
        <v>103</v>
      </c>
      <c r="M69" s="81" t="s">
        <v>104</v>
      </c>
      <c r="N69" s="81" t="s">
        <v>105</v>
      </c>
      <c r="O69" s="81" t="s">
        <v>106</v>
      </c>
      <c r="P69" s="82" t="s">
        <v>107</v>
      </c>
    </row>
    <row r="70" spans="2:17" ht="10" customHeight="1" thickBot="1" x14ac:dyDescent="0.25">
      <c r="B70" s="117"/>
      <c r="C70" s="117"/>
      <c r="D70" s="83"/>
      <c r="E70" s="84"/>
      <c r="F70" s="119"/>
      <c r="G70" s="121"/>
      <c r="H70" s="85"/>
      <c r="I70" s="117"/>
      <c r="J70" s="117"/>
      <c r="K70" s="79"/>
      <c r="L70" s="86" t="s">
        <v>112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113</v>
      </c>
      <c r="C71" s="90" t="s">
        <v>114</v>
      </c>
      <c r="D71" s="91" t="s">
        <v>115</v>
      </c>
      <c r="E71" s="92" t="s">
        <v>116</v>
      </c>
      <c r="F71" s="90" t="s">
        <v>114</v>
      </c>
      <c r="G71" s="93" t="s">
        <v>115</v>
      </c>
      <c r="H71" s="94"/>
      <c r="I71" s="95" t="s">
        <v>117</v>
      </c>
      <c r="J71" s="57">
        <v>0</v>
      </c>
      <c r="K71" s="96" t="s">
        <v>172</v>
      </c>
      <c r="L71" s="57">
        <v>0</v>
      </c>
      <c r="M71" s="95" t="s">
        <v>118</v>
      </c>
      <c r="N71" s="57">
        <v>0</v>
      </c>
      <c r="O71" s="97" t="s">
        <v>119</v>
      </c>
      <c r="P71" s="57">
        <v>0</v>
      </c>
      <c r="Q71" s="104"/>
    </row>
    <row r="72" spans="2:17" ht="20.149999999999999" customHeight="1" x14ac:dyDescent="0.45">
      <c r="B72" s="98" t="s">
        <v>120</v>
      </c>
      <c r="C72" s="58">
        <v>-161.30000000000001</v>
      </c>
      <c r="D72" s="58">
        <v>-162.9</v>
      </c>
      <c r="E72" s="98" t="s">
        <v>121</v>
      </c>
      <c r="F72" s="58">
        <v>21.7</v>
      </c>
      <c r="G72" s="58">
        <v>18.399999999999999</v>
      </c>
      <c r="H72" s="99"/>
      <c r="I72" s="95" t="s">
        <v>122</v>
      </c>
      <c r="J72" s="57">
        <v>0</v>
      </c>
      <c r="K72" s="96" t="s">
        <v>173</v>
      </c>
      <c r="L72" s="57">
        <v>0</v>
      </c>
      <c r="M72" s="96" t="s">
        <v>123</v>
      </c>
      <c r="N72" s="57">
        <v>0</v>
      </c>
      <c r="O72" s="96" t="s">
        <v>174</v>
      </c>
      <c r="P72" s="57">
        <v>0</v>
      </c>
      <c r="Q72" s="104"/>
    </row>
    <row r="73" spans="2:17" ht="20.149999999999999" customHeight="1" x14ac:dyDescent="0.45">
      <c r="B73" s="98" t="s">
        <v>124</v>
      </c>
      <c r="C73" s="58">
        <v>-164.2</v>
      </c>
      <c r="D73" s="58">
        <v>-165.8</v>
      </c>
      <c r="E73" s="100" t="s">
        <v>125</v>
      </c>
      <c r="F73" s="59">
        <v>27.3</v>
      </c>
      <c r="G73" s="59">
        <v>25.8</v>
      </c>
      <c r="H73" s="99"/>
      <c r="I73" s="95" t="s">
        <v>126</v>
      </c>
      <c r="J73" s="57">
        <v>0</v>
      </c>
      <c r="K73" s="96" t="s">
        <v>127</v>
      </c>
      <c r="L73" s="57">
        <v>0</v>
      </c>
      <c r="M73" s="96" t="s">
        <v>128</v>
      </c>
      <c r="N73" s="57">
        <v>0</v>
      </c>
      <c r="O73" s="96" t="s">
        <v>175</v>
      </c>
      <c r="P73" s="57">
        <v>0</v>
      </c>
      <c r="Q73" s="104"/>
    </row>
    <row r="74" spans="2:17" ht="20.149999999999999" customHeight="1" x14ac:dyDescent="0.45">
      <c r="B74" s="98" t="s">
        <v>129</v>
      </c>
      <c r="C74" s="58">
        <v>-190</v>
      </c>
      <c r="D74" s="58">
        <v>-194.3</v>
      </c>
      <c r="E74" s="100" t="s">
        <v>130</v>
      </c>
      <c r="F74" s="60">
        <v>5</v>
      </c>
      <c r="G74" s="60">
        <v>5</v>
      </c>
      <c r="H74" s="99"/>
      <c r="I74" s="95" t="s">
        <v>131</v>
      </c>
      <c r="J74" s="57">
        <v>0</v>
      </c>
      <c r="K74" s="96" t="s">
        <v>132</v>
      </c>
      <c r="L74" s="57">
        <v>0</v>
      </c>
      <c r="M74" s="95" t="s">
        <v>133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134</v>
      </c>
      <c r="C75" s="58">
        <v>-105.8</v>
      </c>
      <c r="D75" s="58">
        <v>-110</v>
      </c>
      <c r="E75" s="100" t="s">
        <v>135</v>
      </c>
      <c r="F75" s="60">
        <v>30</v>
      </c>
      <c r="G75" s="60">
        <v>30</v>
      </c>
      <c r="H75" s="101"/>
      <c r="I75" s="95" t="s">
        <v>136</v>
      </c>
      <c r="J75" s="57">
        <v>0</v>
      </c>
      <c r="K75" s="96" t="s">
        <v>137</v>
      </c>
      <c r="L75" s="57">
        <v>0</v>
      </c>
      <c r="M75" s="95" t="s">
        <v>138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139</v>
      </c>
      <c r="C76" s="58">
        <v>31.5</v>
      </c>
      <c r="D76" s="58">
        <v>27.7</v>
      </c>
      <c r="E76" s="100" t="s">
        <v>140</v>
      </c>
      <c r="F76" s="60">
        <v>25</v>
      </c>
      <c r="G76" s="60">
        <v>20</v>
      </c>
      <c r="H76" s="101"/>
      <c r="I76" s="95" t="s">
        <v>141</v>
      </c>
      <c r="J76" s="57">
        <v>0</v>
      </c>
      <c r="K76" s="95" t="s">
        <v>142</v>
      </c>
      <c r="L76" s="57">
        <v>0</v>
      </c>
      <c r="M76" s="96" t="s">
        <v>143</v>
      </c>
      <c r="N76" s="57">
        <v>0</v>
      </c>
      <c r="O76" s="79"/>
      <c r="P76" s="79"/>
    </row>
    <row r="77" spans="2:17" ht="20.149999999999999" customHeight="1" x14ac:dyDescent="0.45">
      <c r="B77" s="98" t="s">
        <v>144</v>
      </c>
      <c r="C77" s="58">
        <v>27.3</v>
      </c>
      <c r="D77" s="58">
        <v>23.6</v>
      </c>
      <c r="E77" s="100" t="s">
        <v>145</v>
      </c>
      <c r="F77" s="60">
        <v>250</v>
      </c>
      <c r="G77" s="60">
        <v>245</v>
      </c>
      <c r="H77" s="99"/>
      <c r="I77" s="95" t="s">
        <v>146</v>
      </c>
      <c r="J77" s="57">
        <v>0</v>
      </c>
      <c r="K77" s="95" t="s">
        <v>147</v>
      </c>
      <c r="L77" s="57">
        <v>0</v>
      </c>
      <c r="M77" s="96" t="s">
        <v>148</v>
      </c>
      <c r="N77" s="57">
        <v>0</v>
      </c>
      <c r="O77" s="79"/>
      <c r="P77" s="79"/>
    </row>
    <row r="78" spans="2:17" ht="20.149999999999999" customHeight="1" x14ac:dyDescent="0.45">
      <c r="B78" s="98" t="s">
        <v>149</v>
      </c>
      <c r="C78" s="58">
        <v>25.3</v>
      </c>
      <c r="D78" s="58">
        <v>21.6</v>
      </c>
      <c r="E78" s="100" t="s">
        <v>150</v>
      </c>
      <c r="F78" s="61"/>
      <c r="G78" s="61"/>
      <c r="H78" s="99"/>
      <c r="I78" s="96" t="s">
        <v>151</v>
      </c>
      <c r="J78" s="57">
        <v>0</v>
      </c>
      <c r="K78" s="95" t="s">
        <v>152</v>
      </c>
      <c r="L78" s="57">
        <v>0</v>
      </c>
      <c r="M78" s="102" t="s">
        <v>153</v>
      </c>
      <c r="N78" s="57">
        <v>0</v>
      </c>
      <c r="O78" s="79"/>
      <c r="P78" s="79"/>
    </row>
    <row r="79" spans="2:17" ht="20.149999999999999" customHeight="1" x14ac:dyDescent="0.45">
      <c r="B79" s="98" t="s">
        <v>154</v>
      </c>
      <c r="C79" s="58">
        <v>23.8</v>
      </c>
      <c r="D79" s="58">
        <v>20.100000000000001</v>
      </c>
      <c r="E79" s="98" t="s">
        <v>155</v>
      </c>
      <c r="F79" s="58">
        <v>20.2</v>
      </c>
      <c r="G79" s="58">
        <v>16.2</v>
      </c>
      <c r="H79" s="99"/>
      <c r="I79" s="96" t="s">
        <v>156</v>
      </c>
      <c r="J79" s="57">
        <v>0</v>
      </c>
      <c r="K79" s="96" t="s">
        <v>157</v>
      </c>
      <c r="L79" s="57">
        <v>0</v>
      </c>
      <c r="M79" s="96" t="s">
        <v>158</v>
      </c>
      <c r="N79" s="57">
        <v>0</v>
      </c>
      <c r="O79" s="78"/>
      <c r="P79" s="78"/>
    </row>
    <row r="80" spans="2:17" ht="20.149999999999999" customHeight="1" x14ac:dyDescent="0.45">
      <c r="B80" s="103" t="s">
        <v>159</v>
      </c>
      <c r="C80" s="62">
        <v>7.7999999999999999E-5</v>
      </c>
      <c r="D80" s="62">
        <v>8.1699999999999994E-5</v>
      </c>
      <c r="E80" s="100" t="s">
        <v>160</v>
      </c>
      <c r="F80" s="59">
        <v>44.8</v>
      </c>
      <c r="G80" s="59">
        <v>51.9</v>
      </c>
      <c r="H80" s="99"/>
      <c r="I80" s="96" t="s">
        <v>161</v>
      </c>
      <c r="J80" s="57">
        <v>0</v>
      </c>
      <c r="K80" s="95" t="s">
        <v>162</v>
      </c>
      <c r="L80" s="57">
        <v>0</v>
      </c>
      <c r="M80" s="96" t="s">
        <v>163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G36:H36"/>
    <mergeCell ref="I36:J36"/>
    <mergeCell ref="K36:L36"/>
    <mergeCell ref="M36:N36"/>
    <mergeCell ref="E36:F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2025-01-17T09:46:20Z</dcterms:modified>
</cp:coreProperties>
</file>