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8EAC6BC4-D773-4CF7-B97D-505C21693EF0}" xr6:coauthVersionLast="47" xr6:coauthVersionMax="47" xr10:uidLastSave="{00000000-0000-0000-0000-000000000000}"/>
  <bookViews>
    <workbookView xWindow="49188" yWindow="417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<sst xmlns="http://schemas.openxmlformats.org/spreadsheetml/2006/main" count="211" uniqueCount="197">
  <si>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</si>
  <si>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</si>
  <si>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</si>
  <si>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</si>
  <si>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</si>
  <si>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</si>
  <si>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</si>
  <si>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</si>
  <si>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</si>
  <si>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</si>
  <si>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</si>
  <si>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</si>
  <si>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</si>
  <si>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</si>
  <si>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</si>
  <si>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</si>
  <si>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</si>
  <si>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</si>
  <si>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</si>
  <si>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</si>
  <si>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</si>
  <si>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</si>
  <si>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</si>
  <si>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</si>
  <si>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</si>
  <si>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</si>
  <si>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</si>
  <si>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</si>
  <si>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</si>
  <si>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</si>
  <si>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</si>
  <si>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</si>
  <si>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</si>
  <si>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</si>
  <si>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</si>
  <si>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</si>
  <si>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</si>
  <si>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</si>
  <si>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</si>
  <si>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</si>
  <si>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</si>
  <si>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</si>
  <si>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</si>
  <si>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</si>
  <si>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</si>
  <si>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</si>
  <si>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</si>
  <si>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</si>
  <si>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</si>
  <si>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</si>
  <si>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</si>
  <si>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</si>
  <si>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</si>
  <si>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</si>
  <si>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</si>
  <si>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</si>
  <si>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</si>
  <si>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</si>
  <si>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</si>
  <si>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</si>
  <si>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</si>
  <si>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</si>
  <si>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</si>
  <si>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</si>
  <si>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</si>
  <si>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</si>
  <si>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</si>
  <si>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</si>
  <si>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</si>
  <si>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</si>
  <si>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</si>
  <si>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</si>
  <si>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</si>
  <si>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</si>
  <si>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</si>
  <si>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</si>
  <si>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</si>
  <si>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</si>
  <si>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</si>
  <si>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</si>
  <si>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</si>
  <si>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</si>
  <si>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</si>
  <si>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</si>
  <si>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</si>
  <si>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</si>
  <si>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</si>
  <si>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</si>
  <si>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</si>
  <si>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</si>
  <si>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</si>
  <si>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</si>
  <si>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</si>
  <si>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</si>
  <si>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</si>
  <si>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</si>
  <si>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</si>
  <si>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</si>
  <si>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</si>
  <si>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</si>
  <si>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</si>
  <si>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</si>
  <si>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</si>
  <si>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</si>
  <si>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</si>
  <si>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</si>
  <si>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</si>
  <si>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</si>
  <si>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</si>
  <si>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</si>
  <si>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</si>
  <si>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</si>
  <si>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</si>
  <si>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</si>
  <si>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</si>
  <si>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</si>
  <si>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</si>
  <si>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</si>
  <si>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</si>
  <si>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</si>
  <si>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</si>
  <si>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</si>
  <si>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</si>
  <si>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</si>
  <si>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</si>
  <si>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</si>
  <si>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</si>
  <si>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</si>
  <si>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</si>
  <si>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</si>
  <si>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</si>
  <si>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</si>
  <si>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</si>
  <si>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</si>
  <si>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</si>
  <si>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</si>
  <si>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</si>
  <si>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</si>
  <si>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</si>
  <si>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</si>
  <si>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</si>
  <si>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</si>
  <si>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</si>
  <si>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</si>
  <si>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</si>
  <si>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</si>
  <si>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</si>
  <si>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</si>
  <si>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</si>
  <si>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</si>
  <si>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</si>
  <si>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</si>
  <si>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</si>
  <si>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</si>
  <si>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</si>
  <si>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</si>
  <si>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</si>
  <si>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</si>
  <si>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</si>
  <si>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</si>
  <si>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</si>
  <si>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</si>
  <si>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</si>
  <si>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</si>
  <si>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</si>
  <si>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</si>
  <si>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</si>
  <si>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</si>
  <si>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</si>
  <si>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</si>
  <si>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</si>
  <si>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</si>
  <si>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</si>
  <si>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</si>
  <si>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</si>
  <si>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</si>
  <si>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</si>
  <si>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</si>
  <si>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</si>
  <si>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</si>
  <si>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</si>
  <si>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</si>
  <si>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</si>
  <si>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</si>
  <si>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</si>
  <si>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</si>
  <si>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>E_063285-063286</t>
    <phoneticPr fontId="3" type="noConversion"/>
  </si>
  <si>
    <t>E_063285-063286 오후 플랫 촬영 중 filter가 들어가지 않음</t>
    <phoneticPr fontId="3" type="noConversion"/>
  </si>
  <si>
    <t>M_063393-063394:N</t>
    <phoneticPr fontId="3" type="noConversion"/>
  </si>
  <si>
    <t>ESE</t>
    <phoneticPr fontId="3" type="noConversion"/>
  </si>
  <si>
    <t>SE</t>
    <phoneticPr fontId="3" type="noConversion"/>
  </si>
  <si>
    <t>40s/20k 35s/24k 28s/27k 18s/25k</t>
    <phoneticPr fontId="3" type="noConversion"/>
  </si>
  <si>
    <t>25s/28k 15s/24k 10s/22k</t>
    <phoneticPr fontId="3" type="noConversion"/>
  </si>
  <si>
    <t>E_063348</t>
    <phoneticPr fontId="3" type="noConversion"/>
  </si>
  <si>
    <t>E_063348 filtter v와 초점값 누락</t>
    <phoneticPr fontId="3" type="noConversion"/>
  </si>
  <si>
    <t>E_063409-063460 영상에 얼룩 같은 자국이 보임</t>
    <phoneticPr fontId="3" type="noConversion"/>
  </si>
  <si>
    <t>E_063409-063460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</si>
</sst>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3" zoomScale="145" zoomScaleNormal="145" workbookViewId="0">
      <selection activeCell="D80" sqref="D8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1.9</v>
      </c>
      <c r="E9" s="8">
        <v>17.8</v>
      </c>
      <c r="F9" s="8">
        <v>26</v>
      </c>
      <c r="G9" s="36" t="s">
        <v>189</v>
      </c>
      <c r="H9" s="8">
        <v>5.8</v>
      </c>
      <c r="I9" s="36">
        <v>51.6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</v>
      </c>
      <c r="E10" s="8">
        <v>14.4</v>
      </c>
      <c r="F10" s="8">
        <v>38.799999999999997</v>
      </c>
      <c r="G10" s="36" t="s">
        <v>190</v>
      </c>
      <c r="H10" s="8">
        <v>6.3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0.72569444444444442</v>
      </c>
      <c r="D11" s="15">
        <v>1.7</v>
      </c>
      <c r="E11" s="15">
        <v>11.96</v>
      </c>
      <c r="F11" s="15">
        <v>58.3</v>
      </c>
      <c r="G11" s="36" t="s">
        <v>189</v>
      </c>
      <c r="H11" s="15">
        <v>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24.275694444444444</v>
      </c>
      <c r="D12" s="19">
        <f>AVERAGE(D9:D11)</f>
        <v>1.8666666666666665</v>
      </c>
      <c r="E12" s="19">
        <f>AVERAGE(E9:E11)</f>
        <v>14.72</v>
      </c>
      <c r="F12" s="20">
        <f>AVERAGE(F9:F11)</f>
        <v>41.033333333333331</v>
      </c>
      <c r="G12" s="21"/>
      <c r="H12" s="22">
        <f>AVERAGE(H9:H11)</f>
        <v>6.3666666666666671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0.38611111111111113</v>
      </c>
      <c r="D17" s="28">
        <v>0.38680555555555557</v>
      </c>
      <c r="E17" s="28">
        <v>0.42638888888888887</v>
      </c>
      <c r="F17" s="28">
        <v>0.44791666666666669</v>
      </c>
      <c r="G17" s="28">
        <v>0.72847222222222219</v>
      </c>
      <c r="H17" s="28">
        <v>0.76249999999999996</v>
      </c>
      <c r="I17" s="28"/>
      <c r="J17" s="28"/>
      <c r="K17" s="28"/>
      <c r="L17" s="28"/>
      <c r="M17" s="28"/>
      <c r="N17" s="28"/>
      <c r="O17" s="28"/>
      <c r="P17" s="28">
        <v>0.77708333333333335</v>
      </c>
    </row>
    <row r="18" spans="2:16" ht="14.1" customHeight="1" x14ac:dyDescent="0.35">
      <c r="B18" s="35" t="s">
        <v>42</v>
      </c>
      <c r="C18" s="27">
        <v>63279</v>
      </c>
      <c r="D18" s="27">
        <v>63280</v>
      </c>
      <c r="E18" s="27">
        <v>63289</v>
      </c>
      <c r="F18" s="27">
        <v>63299</v>
      </c>
      <c r="G18" s="27">
        <v>63435</v>
      </c>
      <c r="H18" s="27">
        <v>63447</v>
      </c>
      <c r="I18" s="27"/>
      <c r="J18" s="27"/>
      <c r="K18" s="27"/>
      <c r="L18" s="27"/>
      <c r="M18" s="27"/>
      <c r="N18" s="27"/>
      <c r="O18" s="27"/>
      <c r="P18" s="114">
        <v>63460</v>
      </c>
    </row>
    <row r="19" spans="2:16" ht="14.1" customHeight="1" thickBot="1" x14ac:dyDescent="0.4">
      <c r="B19" s="13" t="s">
        <v>43</v>
      </c>
      <c r="C19" s="29"/>
      <c r="D19" s="27">
        <v>63286</v>
      </c>
      <c r="E19" s="30">
        <v>63298</v>
      </c>
      <c r="F19" s="30">
        <v>63434</v>
      </c>
      <c r="G19" s="30">
        <v>63446</v>
      </c>
      <c r="H19" s="30">
        <v>63459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10</v>
      </c>
      <c r="F20" s="33">
        <f>IF(ISNUMBER(F18),F19-F18+1,"")</f>
        <v>136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>
        <v>0.7631944444444444</v>
      </c>
      <c r="K24" s="102">
        <v>0.76736111111111116</v>
      </c>
      <c r="L24" s="36" t="s">
        <v>175</v>
      </c>
      <c r="M24" s="154" t="s">
        <v>191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>
        <v>0.7680555555555556</v>
      </c>
      <c r="K26" s="102">
        <v>0.77013888888888893</v>
      </c>
      <c r="L26" s="36" t="s">
        <v>179</v>
      </c>
      <c r="M26" s="154" t="s">
        <v>192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0.27569444444444446</v>
      </c>
      <c r="I30" s="43"/>
      <c r="J30" s="43"/>
      <c r="K30" s="44"/>
      <c r="L30" s="43"/>
      <c r="M30" s="43"/>
      <c r="N30" s="43"/>
      <c r="O30" s="45"/>
      <c r="P30" s="46">
        <f>SUM(C30:J30,L30:N30)</f>
        <v>0.27569444444444446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0.28125</v>
      </c>
      <c r="G31" s="7"/>
      <c r="H31" s="7"/>
      <c r="I31" s="7"/>
      <c r="J31" s="7"/>
      <c r="K31" s="7">
        <v>3.8194444444444448E-2</v>
      </c>
      <c r="L31" s="7"/>
      <c r="M31" s="7"/>
      <c r="N31" s="7"/>
      <c r="O31" s="48"/>
      <c r="P31" s="46">
        <f>SUM(C31:N31)</f>
        <v>0.31944444444444442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0.28125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0.31944444444444442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186</v>
      </c>
      <c r="D36" s="145"/>
      <c r="E36" s="144" t="s">
        <v>193</v>
      </c>
      <c r="F36" s="145"/>
      <c r="G36" s="144" t="s">
        <v>188</v>
      </c>
      <c r="H36" s="145"/>
      <c r="I36" s="144" t="s">
        <v>196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 t="s">
        <v>194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 t="s">
        <v>195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-153.72</v>
      </c>
      <c r="D72" s="60">
        <v>-88.268000000000001</v>
      </c>
      <c r="E72" s="96" t="s">
        <v>118</v>
      </c>
      <c r="F72" s="60">
        <v>23.6</v>
      </c>
      <c r="G72" s="60">
        <v>18.899999999999999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-145.71</v>
      </c>
      <c r="D73" s="60">
        <v>-85.674000000000007</v>
      </c>
      <c r="E73" s="98" t="s">
        <v>122</v>
      </c>
      <c r="F73" s="60">
        <v>17.899999999999999</v>
      </c>
      <c r="G73" s="60">
        <v>36.799999999999997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-146.047</v>
      </c>
      <c r="D74" s="60">
        <v>-29.206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-107.114</v>
      </c>
      <c r="D75" s="60">
        <v>-46.643999999999998</v>
      </c>
      <c r="E75" s="98" t="s">
        <v>132</v>
      </c>
      <c r="F75" s="116">
        <v>35</v>
      </c>
      <c r="G75" s="116">
        <v>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36.957000000000001</v>
      </c>
      <c r="D76" s="60">
        <v>29.588999999999999</v>
      </c>
      <c r="E76" s="98" t="s">
        <v>137</v>
      </c>
      <c r="F76" s="116">
        <v>35</v>
      </c>
      <c r="G76" s="116">
        <v>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34.152000000000001</v>
      </c>
      <c r="D77" s="60">
        <v>27.977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29.145</v>
      </c>
      <c r="D78" s="60">
        <v>23.029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27.465</v>
      </c>
      <c r="D79" s="60">
        <v>21.529</v>
      </c>
      <c r="E79" s="96" t="s">
        <v>152</v>
      </c>
      <c r="F79" s="60">
        <v>28</v>
      </c>
      <c r="G79" s="60">
        <v>13.1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1.44E-4</v>
      </c>
      <c r="D80" s="115">
        <v>1.8900000000000001E-4</v>
      </c>
      <c r="E80" s="98" t="s">
        <v>157</v>
      </c>
      <c r="F80" s="60">
        <v>18</v>
      </c>
      <c r="G80" s="60">
        <v>66.400000000000006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2025-12-28T08:41:21Z</dcterms:modified>
</cp:coreProperties>
</file>