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32164BDA-DB5F-4466-8309-4505649CA810}" xr6:coauthVersionLast="47" xr6:coauthVersionMax="47" xr10:uidLastSave="{00000000-0000-0000-0000-000000000000}"/>
  <bookViews>
    <workbookView xWindow="25440" yWindow="4080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<sst xmlns="http://schemas.openxmlformats.org/spreadsheetml/2006/main" count="212" uniqueCount="197">
  <si>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</si>
  <si>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</si>
  <si>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</si>
  <si>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</si>
  <si>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</si>
  <si>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</si>
  <si>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</si>
  <si>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</si>
  <si>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</si>
  <si>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</si>
  <si>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</si>
  <si>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</si>
  <si>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</si>
  <si>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</si>
  <si>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</si>
  <si>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</si>
  <si>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</si>
  <si>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</si>
  <si>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</si>
  <si>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</si>
  <si>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</si>
  <si>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</si>
  <si>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</si>
  <si>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</si>
  <si>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</si>
  <si>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</si>
  <si>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</si>
  <si>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</si>
  <si>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</si>
  <si>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</si>
  <si>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</si>
  <si>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</si>
  <si>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</si>
  <si>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</si>
  <si>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</si>
  <si>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</si>
  <si>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</si>
  <si>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</si>
  <si>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</si>
  <si>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</si>
  <si>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</si>
  <si>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</si>
  <si>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</si>
  <si>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</si>
  <si>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</si>
  <si>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</si>
  <si>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</si>
  <si>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</si>
  <si>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</si>
  <si>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</si>
  <si>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</si>
  <si>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</si>
  <si>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</si>
  <si>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</si>
  <si>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</si>
  <si>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</si>
  <si>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</si>
  <si>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</si>
  <si>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</si>
  <si>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</si>
  <si>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</si>
  <si>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</si>
  <si>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</si>
  <si>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</si>
  <si>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</si>
  <si>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</si>
  <si>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</si>
  <si>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</si>
  <si>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</si>
  <si>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</si>
  <si>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</si>
  <si>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</si>
  <si>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</si>
  <si>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</si>
  <si>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</si>
  <si>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</si>
  <si>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</si>
  <si>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</si>
  <si>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</si>
  <si>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</si>
  <si>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</si>
  <si>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</si>
  <si>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</si>
  <si>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</si>
  <si>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</si>
  <si>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</si>
  <si>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</si>
  <si>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</si>
  <si>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</si>
  <si>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</si>
  <si>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</si>
  <si>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</si>
  <si>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</si>
  <si>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</si>
  <si>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</si>
  <si>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</si>
  <si>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</si>
  <si>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</si>
  <si>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</si>
  <si>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</si>
  <si>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</si>
  <si>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</si>
  <si>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</si>
  <si>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</si>
  <si>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</si>
  <si>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</si>
  <si>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</si>
  <si>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</si>
  <si>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</si>
  <si>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</si>
  <si>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</si>
  <si>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</si>
  <si>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</si>
  <si>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</si>
  <si>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</si>
  <si>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</si>
  <si>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</si>
  <si>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</si>
  <si>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</si>
  <si>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</si>
  <si>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</si>
  <si>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</si>
  <si>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</si>
  <si>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</si>
  <si>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</si>
  <si>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</si>
  <si>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</si>
  <si>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</si>
  <si>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</si>
  <si>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</si>
  <si>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</si>
  <si>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</si>
  <si>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</si>
  <si>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</si>
  <si>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</si>
  <si>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</si>
  <si>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</si>
  <si>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</si>
  <si>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</si>
  <si>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</si>
  <si>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</si>
  <si>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</si>
  <si>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</si>
  <si>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</si>
  <si>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</si>
  <si>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</si>
  <si>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</si>
  <si>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</si>
  <si>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</si>
  <si>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</si>
  <si>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</si>
  <si>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</si>
  <si>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</si>
  <si>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</si>
  <si>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</si>
  <si>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</si>
  <si>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</si>
  <si>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</si>
  <si>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</si>
  <si>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</si>
  <si>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</si>
  <si>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</si>
  <si>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</si>
  <si>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</si>
  <si>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</si>
  <si>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</si>
  <si>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</si>
  <si>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</si>
  <si>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</si>
  <si>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</si>
  <si>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</si>
  <si>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</si>
  <si>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</si>
  <si>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</si>
  <si>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</si>
  <si>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</si>
  <si>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</si>
  <si>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</si>
  <si>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</si>
  <si>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</si>
  <si>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</si>
  <si>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</si>
  <si>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</si>
  <si>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</si>
  <si>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</si>
  <si>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이하로 방풍막 연결 해제</t>
    <phoneticPr fontId="3" type="noConversion"/>
  </si>
  <si>
    <t>E_061699</t>
    <phoneticPr fontId="3" type="noConversion"/>
  </si>
  <si>
    <t>E_061699 미러 커버 닫힌 채로 오후 플랫 촬영함</t>
    <phoneticPr fontId="3" type="noConversion"/>
  </si>
  <si>
    <t>6s/27k 8s/25k 10s/23k</t>
    <phoneticPr fontId="3" type="noConversion"/>
  </si>
  <si>
    <t>9s/25k 12s/26k 15s/25k</t>
    <phoneticPr fontId="3" type="noConversion"/>
  </si>
  <si>
    <t>E_061745-061748</t>
    <phoneticPr fontId="3" type="noConversion"/>
  </si>
  <si>
    <t>E_061745-061748 맞바람(SE)과 순간 풍속(7.8m/s~17.4m/s)으로 인한 oscillation으로 인해 포인팅 실패로 수동 관측</t>
    <phoneticPr fontId="3" type="noConversion"/>
  </si>
  <si>
    <t>I_061775</t>
    <phoneticPr fontId="3" type="noConversion"/>
  </si>
  <si>
    <t>I_061775 filter v와 초점값 누락됨</t>
    <phoneticPr fontId="3" type="noConversion"/>
  </si>
  <si>
    <t>M_061776-061777:M</t>
    <phoneticPr fontId="3" type="noConversion"/>
  </si>
  <si>
    <t>KS4 관측대상 #54~59 / 63~66 DEC is out of the south limit으로 스킵됨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</si>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</sst>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48" sqref="B48:P4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46006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0.4465277777777778</v>
      </c>
      <c r="D9" s="8">
        <v>2.4</v>
      </c>
      <c r="E9" s="8">
        <v>18.899999999999999</v>
      </c>
      <c r="F9" s="8">
        <v>19.100000000000001</v>
      </c>
      <c r="G9" s="36" t="s">
        <v>196</v>
      </c>
      <c r="H9" s="8">
        <v>5.0999999999999996</v>
      </c>
      <c r="I9" s="36">
        <v>21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2.2999999999999998</v>
      </c>
      <c r="E10" s="8">
        <v>17.100000000000001</v>
      </c>
      <c r="F10" s="8">
        <v>44.9</v>
      </c>
      <c r="G10" s="36" t="s">
        <v>196</v>
      </c>
      <c r="H10" s="8">
        <v>4.9000000000000004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0.72152777777777777</v>
      </c>
      <c r="D11" s="15">
        <v>2.6</v>
      </c>
      <c r="E11" s="15">
        <v>14.1</v>
      </c>
      <c r="F11" s="15">
        <v>81.400000000000006</v>
      </c>
      <c r="G11" s="36" t="s">
        <v>196</v>
      </c>
      <c r="H11" s="15">
        <v>8.6</v>
      </c>
      <c r="I11" s="16"/>
      <c r="J11" s="9">
        <f>IF(L11, 1, 0) + IF(M11, 2, 0) + IF(N11, 4, 0) + IF(O11, 8, 0) + IF(P11, 16, 0)</f>
        <v>2</v>
      </c>
      <c r="K11" s="12" t="b">
        <v>1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24.274999999999999</v>
      </c>
      <c r="D12" s="19">
        <f>AVERAGE(D9:D11)</f>
        <v>2.4333333333333331</v>
      </c>
      <c r="E12" s="19">
        <f>AVERAGE(E9:E11)</f>
        <v>16.7</v>
      </c>
      <c r="F12" s="20">
        <f>AVERAGE(F9:F11)</f>
        <v>48.466666666666669</v>
      </c>
      <c r="G12" s="21"/>
      <c r="H12" s="22">
        <f>AVERAGE(H9:H11)</f>
        <v>6.2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0.38472222222222224</v>
      </c>
      <c r="D17" s="28">
        <v>0.38541666666666669</v>
      </c>
      <c r="E17" s="28">
        <v>0.41875000000000001</v>
      </c>
      <c r="F17" s="28">
        <v>0.44027777777777777</v>
      </c>
      <c r="G17" s="28">
        <v>0.72430555555555554</v>
      </c>
      <c r="H17" s="28">
        <v>0.75694444444444442</v>
      </c>
      <c r="I17" s="28"/>
      <c r="J17" s="28"/>
      <c r="K17" s="28"/>
      <c r="L17" s="28"/>
      <c r="M17" s="28"/>
      <c r="N17" s="28"/>
      <c r="O17" s="28"/>
      <c r="P17" s="28">
        <v>0.76041666666666663</v>
      </c>
    </row>
    <row r="18" spans="2:16" ht="14.1" customHeight="1" x14ac:dyDescent="0.35">
      <c r="B18" s="35" t="s">
        <v>42</v>
      </c>
      <c r="C18" s="27">
        <v>61693</v>
      </c>
      <c r="D18" s="27">
        <v>61694</v>
      </c>
      <c r="E18" s="27">
        <v>61713</v>
      </c>
      <c r="F18" s="27">
        <v>61725</v>
      </c>
      <c r="G18" s="27">
        <v>61843</v>
      </c>
      <c r="H18" s="27">
        <v>61855</v>
      </c>
      <c r="I18" s="27"/>
      <c r="J18" s="27"/>
      <c r="K18" s="27"/>
      <c r="L18" s="27"/>
      <c r="M18" s="27"/>
      <c r="N18" s="27"/>
      <c r="O18" s="27"/>
      <c r="P18" s="114">
        <v>61860</v>
      </c>
    </row>
    <row r="19" spans="2:16" ht="14.1" customHeight="1" thickBot="1" x14ac:dyDescent="0.4">
      <c r="B19" s="13" t="s">
        <v>43</v>
      </c>
      <c r="C19" s="29"/>
      <c r="D19" s="27">
        <v>61706</v>
      </c>
      <c r="E19" s="30">
        <v>61724</v>
      </c>
      <c r="F19" s="30">
        <v>61842</v>
      </c>
      <c r="G19" s="30">
        <v>61854</v>
      </c>
      <c r="H19" s="30">
        <v>61859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118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0.7729166666666667</v>
      </c>
      <c r="D23" s="112">
        <v>0.77430555555555558</v>
      </c>
      <c r="E23" s="36" t="s">
        <v>48</v>
      </c>
      <c r="F23" s="154" t="s">
        <v>188</v>
      </c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0.77638888888888891</v>
      </c>
      <c r="D25" s="112">
        <v>0.77847222222222223</v>
      </c>
      <c r="E25" s="109" t="s">
        <v>170</v>
      </c>
      <c r="F25" s="154" t="s">
        <v>189</v>
      </c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0.27500000000000002</v>
      </c>
      <c r="I30" s="43"/>
      <c r="J30" s="43"/>
      <c r="K30" s="44"/>
      <c r="L30" s="43"/>
      <c r="M30" s="43"/>
      <c r="N30" s="43"/>
      <c r="O30" s="45"/>
      <c r="P30" s="46">
        <f>SUM(C30:J30,L30:N30)</f>
        <v>0.27500000000000002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0.28472222222222221</v>
      </c>
      <c r="G31" s="7"/>
      <c r="H31" s="7"/>
      <c r="I31" s="7"/>
      <c r="J31" s="7"/>
      <c r="K31" s="7">
        <v>3.7499999999999999E-2</v>
      </c>
      <c r="L31" s="7"/>
      <c r="M31" s="7"/>
      <c r="N31" s="7"/>
      <c r="O31" s="48"/>
      <c r="P31" s="46">
        <f>SUM(C31:N31)</f>
        <v>0.32222222222222219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0.28472222222222221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3.7499999999999999E-2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0.32222222222222219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186</v>
      </c>
      <c r="D36" s="145"/>
      <c r="E36" s="144" t="s">
        <v>190</v>
      </c>
      <c r="F36" s="145"/>
      <c r="G36" s="144" t="s">
        <v>192</v>
      </c>
      <c r="H36" s="145"/>
      <c r="I36" s="117" t="s">
        <v>194</v>
      </c>
      <c r="J36" s="117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187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6" t="s">
        <v>191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68"/>
    </row>
    <row r="46" spans="2:16" ht="14.1" customHeight="1" x14ac:dyDescent="0.35">
      <c r="B46" s="169" t="s">
        <v>193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35">
      <c r="B47" s="121" t="s">
        <v>195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72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8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8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-159.92699999999999</v>
      </c>
      <c r="D72" s="60">
        <v>-161.94</v>
      </c>
      <c r="E72" s="96" t="s">
        <v>118</v>
      </c>
      <c r="F72" s="60">
        <v>24</v>
      </c>
      <c r="G72" s="60">
        <v>21.84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-153.107</v>
      </c>
      <c r="D73" s="60">
        <v>-156.53399999999999</v>
      </c>
      <c r="E73" s="98" t="s">
        <v>122</v>
      </c>
      <c r="F73" s="60">
        <v>31.04</v>
      </c>
      <c r="G73" s="60">
        <v>41.6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-184.53100000000001</v>
      </c>
      <c r="D74" s="60">
        <v>-177.32599999999999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-119.342</v>
      </c>
      <c r="D75" s="60">
        <v>-124.895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34.911000000000001</v>
      </c>
      <c r="D76" s="60">
        <v>31.853999999999999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32.896999999999998</v>
      </c>
      <c r="D77" s="60">
        <v>30.279</v>
      </c>
      <c r="E77" s="98" t="s">
        <v>142</v>
      </c>
      <c r="F77" s="116">
        <v>260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28.058</v>
      </c>
      <c r="D78" s="60">
        <v>25.463000000000001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26.547999999999998</v>
      </c>
      <c r="D79" s="60">
        <v>23.991</v>
      </c>
      <c r="E79" s="96" t="s">
        <v>152</v>
      </c>
      <c r="F79" s="60">
        <v>20</v>
      </c>
      <c r="G79" s="60">
        <v>15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3.4700000000000003E-5</v>
      </c>
      <c r="D80" s="115">
        <v>5.1600000000000001E-5</v>
      </c>
      <c r="E80" s="98" t="s">
        <v>157</v>
      </c>
      <c r="F80" s="60">
        <v>28.6</v>
      </c>
      <c r="G80" s="60">
        <v>88.3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2025-12-15T18:21:30Z</dcterms:modified>
</cp:coreProperties>
</file>