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762D3E5E-2764-422F-AF79-18BEBEA88061}" xr6:coauthVersionLast="47" xr6:coauthVersionMax="47" xr10:uidLastSave="{00000000-0000-0000-0000-000000000000}"/>
  <bookViews>
    <workbookView xWindow="3840" yWindow="3840" windowWidth="18216" windowHeight="15912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<sst xmlns="http://schemas.openxmlformats.org/spreadsheetml/2006/main" count="222" uniqueCount="208">
  <si>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</si>
  <si>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</si>
  <si>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</si>
  <si>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</si>
  <si>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</si>
  <si>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</si>
  <si>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</si>
  <si>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</si>
  <si>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</si>
  <si>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</si>
  <si>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</si>
  <si>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</si>
  <si>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</si>
  <si>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</si>
  <si>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</si>
  <si>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</si>
  <si>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</si>
  <si>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</si>
  <si>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</si>
  <si>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</si>
  <si>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</si>
  <si>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</si>
  <si>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</si>
  <si>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</si>
  <si>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</si>
  <si>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</si>
  <si>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</si>
  <si>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</si>
  <si>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</si>
  <si>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</si>
  <si>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</si>
  <si>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</si>
  <si>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</si>
  <si>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</si>
  <si>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</si>
  <si>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</si>
  <si>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</si>
  <si>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</si>
  <si>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</si>
  <si>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</si>
  <si>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</si>
  <si>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</si>
  <si>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</si>
  <si>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</si>
  <si>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</si>
  <si>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</si>
  <si>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</si>
  <si>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</si>
  <si>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</si>
  <si>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</si>
  <si>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</si>
  <si>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</si>
  <si>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</si>
  <si>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</si>
  <si>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</si>
  <si>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</si>
  <si>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</si>
  <si>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</si>
  <si>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</si>
  <si>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</si>
  <si>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</si>
  <si>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</si>
  <si>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</si>
  <si>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</si>
  <si>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</si>
  <si>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</si>
  <si>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</si>
  <si>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</si>
  <si>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</si>
  <si>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</si>
  <si>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</si>
  <si>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</si>
  <si>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</si>
  <si>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</si>
  <si>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</si>
  <si>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</si>
  <si>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</si>
  <si>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</si>
  <si>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</si>
  <si>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</si>
  <si>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</si>
  <si>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</si>
  <si>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</si>
  <si>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</si>
  <si>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</si>
  <si>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</si>
  <si>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</si>
  <si>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</si>
  <si>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</si>
  <si>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</si>
  <si>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</si>
  <si>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</si>
  <si>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</si>
  <si>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</si>
  <si>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</si>
  <si>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</si>
  <si>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</si>
  <si>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</si>
  <si>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</si>
  <si>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</si>
  <si>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</si>
  <si>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</si>
  <si>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</si>
  <si>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</si>
  <si>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</si>
  <si>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</si>
  <si>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</si>
  <si>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</si>
  <si>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</si>
  <si>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</si>
  <si>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</si>
  <si>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</si>
  <si>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</si>
  <si>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</si>
  <si>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</si>
  <si>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</si>
  <si>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</si>
  <si>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</si>
  <si>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</si>
  <si>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</si>
  <si>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</si>
  <si>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</si>
  <si>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</si>
  <si>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</si>
  <si>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</si>
  <si>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</si>
  <si>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</si>
  <si>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</si>
  <si>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</si>
  <si>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</si>
  <si>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</si>
  <si>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</si>
  <si>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</si>
  <si>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</si>
  <si>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</si>
  <si>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</si>
  <si>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</si>
  <si>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</si>
  <si>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</si>
  <si>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</si>
  <si>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</si>
  <si>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</si>
  <si>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</si>
  <si>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</si>
  <si>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</si>
  <si>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</si>
  <si>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</si>
  <si>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</si>
  <si>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</si>
  <si>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</si>
  <si>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</si>
  <si>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</si>
  <si>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</si>
  <si>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</si>
  <si>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</si>
  <si>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</si>
  <si>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</si>
  <si>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</si>
  <si>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</si>
  <si>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</si>
  <si>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</si>
  <si>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</si>
  <si>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</si>
  <si>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</si>
  <si>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</si>
  <si>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</si>
  <si>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</si>
  <si>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</si>
  <si>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</si>
  <si>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</si>
  <si>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</si>
  <si>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</si>
  <si>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</si>
  <si>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</si>
  <si>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</si>
  <si>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</si>
  <si>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</si>
  <si>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</si>
  <si>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</si>
  <si>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</si>
  <si>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</si>
  <si>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</si>
  <si>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</si>
  <si>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</si>
  <si>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</si>
  <si>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</si>
  <si>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10s/24k 13s/23k 15s/21k</t>
    <phoneticPr fontId="3" type="noConversion"/>
  </si>
  <si>
    <t>13s/25k</t>
    <phoneticPr fontId="3" type="noConversion"/>
  </si>
  <si>
    <t>SITE-MMA</t>
    <phoneticPr fontId="3" type="noConversion"/>
  </si>
  <si>
    <t>SITE-KS4</t>
    <phoneticPr fontId="3" type="noConversion"/>
  </si>
  <si>
    <t>T_059820</t>
    <phoneticPr fontId="3" type="noConversion"/>
  </si>
  <si>
    <t>T_059820 HA limit으로 망원경이 멈추면서 별이 흐름</t>
    <phoneticPr fontId="3" type="noConversion"/>
  </si>
  <si>
    <t>[14:50] gmon 갑자기 꺼짐</t>
    <phoneticPr fontId="3" type="noConversion"/>
  </si>
  <si>
    <t>DS9(영상 확인) 1회 꺼짐</t>
    <phoneticPr fontId="3" type="noConversion"/>
  </si>
  <si>
    <t>E_059827</t>
    <phoneticPr fontId="3" type="noConversion"/>
  </si>
  <si>
    <t>E_059827 여러 차례 포인팅(AZ-5.6/ EL56.9/ +00:27:50) 실패해서 수동 관측 함</t>
    <phoneticPr fontId="3" type="noConversion"/>
  </si>
  <si>
    <t>E_059834-059836</t>
    <phoneticPr fontId="3" type="noConversion"/>
  </si>
  <si>
    <t>E_059834-059836 full shutter가 닫히지 않아서 영상이상이 생김/ FSA Recycle 후 정상화 됨/ 동일한 문제 3회 생김</t>
    <phoneticPr fontId="3" type="noConversion"/>
  </si>
  <si>
    <t>E_059838</t>
    <phoneticPr fontId="3" type="noConversion"/>
  </si>
  <si>
    <t>E_059837 바람의 영향은 없으나 포인팅(HA +01:01:24) 실패함/ EIB 재실행 후 정상화 됨</t>
    <phoneticPr fontId="3" type="noConversion"/>
  </si>
  <si>
    <t>E_059837</t>
    <phoneticPr fontId="3" type="noConversion"/>
  </si>
  <si>
    <t>E_059838 full shutter가 닫히지 않아서 영상이상이 생김/ 다음 타겟으로 넘어가고 자동으로 정상화 됨</t>
    <phoneticPr fontId="3" type="noConversion"/>
  </si>
  <si>
    <t>Dome power recycle하고 관측 시작 함/ [16:10]이후 1회 2번</t>
    <phoneticPr fontId="3" type="noConversion"/>
  </si>
  <si>
    <t>25s/20k</t>
    <phoneticPr fontId="3" type="noConversion"/>
  </si>
  <si>
    <t>25s/28k</t>
    <phoneticPr fontId="3" type="noConversion"/>
  </si>
  <si>
    <t>NE</t>
    <phoneticPr fontId="3" type="noConversion"/>
  </si>
  <si>
    <t>SSE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</si>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</sst>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J76" sqref="J7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45991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0.43680555555555556</v>
      </c>
      <c r="D9" s="8">
        <v>2.2000000000000002</v>
      </c>
      <c r="E9" s="8">
        <v>13.1</v>
      </c>
      <c r="F9" s="8">
        <v>35.799999999999997</v>
      </c>
      <c r="G9" s="36" t="s">
        <v>205</v>
      </c>
      <c r="H9" s="8">
        <v>0.4</v>
      </c>
      <c r="I9" s="36">
        <v>76.900000000000006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10.7</v>
      </c>
      <c r="F10" s="8">
        <v>39.700000000000003</v>
      </c>
      <c r="G10" s="36" t="s">
        <v>206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0.72152777777777777</v>
      </c>
      <c r="D11" s="15">
        <v>4.3</v>
      </c>
      <c r="E11" s="15">
        <v>9.6</v>
      </c>
      <c r="F11" s="15">
        <v>43.5</v>
      </c>
      <c r="G11" s="36" t="s">
        <v>207</v>
      </c>
      <c r="H11" s="15">
        <v>4.0999999999999996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24.284722222222221</v>
      </c>
      <c r="D12" s="19">
        <f>AVERAGE(D9:D11)</f>
        <v>2.9</v>
      </c>
      <c r="E12" s="19">
        <f>AVERAGE(E9:E11)</f>
        <v>11.133333333333333</v>
      </c>
      <c r="F12" s="20">
        <f>AVERAGE(F9:F11)</f>
        <v>39.666666666666664</v>
      </c>
      <c r="G12" s="21"/>
      <c r="H12" s="22">
        <f>AVERAGE(H9:H11)</f>
        <v>2.6666666666666665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188</v>
      </c>
      <c r="G16" s="27" t="s">
        <v>189</v>
      </c>
      <c r="H16" s="27" t="s">
        <v>188</v>
      </c>
      <c r="I16" s="113" t="s">
        <v>185</v>
      </c>
      <c r="J16" s="113" t="s">
        <v>184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0.3840277777777778</v>
      </c>
      <c r="D17" s="28">
        <v>0.38472222222222224</v>
      </c>
      <c r="E17" s="28">
        <v>0.41041666666666665</v>
      </c>
      <c r="F17" s="28">
        <v>0.43055555555555558</v>
      </c>
      <c r="G17" s="28">
        <v>0.50486111111111109</v>
      </c>
      <c r="H17" s="28">
        <v>0.67708333333333337</v>
      </c>
      <c r="I17" s="28">
        <v>0.7270833333333333</v>
      </c>
      <c r="J17" s="28">
        <v>0.75763888888888886</v>
      </c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59711</v>
      </c>
      <c r="D18" s="27">
        <v>59712</v>
      </c>
      <c r="E18" s="27">
        <v>59730</v>
      </c>
      <c r="F18" s="27">
        <v>59742</v>
      </c>
      <c r="G18" s="27">
        <v>59774</v>
      </c>
      <c r="H18" s="27">
        <v>59841</v>
      </c>
      <c r="I18" s="27">
        <v>59863</v>
      </c>
      <c r="J18" s="27">
        <v>59876</v>
      </c>
      <c r="K18" s="27"/>
      <c r="L18" s="27"/>
      <c r="M18" s="27"/>
      <c r="N18" s="27"/>
      <c r="O18" s="27"/>
      <c r="P18" s="114">
        <v>59887</v>
      </c>
    </row>
    <row r="19" spans="2:16" ht="14.1" customHeight="1" thickBot="1" x14ac:dyDescent="0.4">
      <c r="B19" s="13" t="s">
        <v>43</v>
      </c>
      <c r="C19" s="29"/>
      <c r="D19" s="27">
        <v>59722</v>
      </c>
      <c r="E19" s="30">
        <v>59741</v>
      </c>
      <c r="F19" s="30">
        <v>59773</v>
      </c>
      <c r="G19" s="30">
        <v>59840</v>
      </c>
      <c r="H19" s="30">
        <v>59862</v>
      </c>
      <c r="I19" s="30">
        <v>59875</v>
      </c>
      <c r="J19" s="30">
        <v>59886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12</v>
      </c>
      <c r="F20" s="33">
        <f>IF(ISNUMBER(F18),F19-F18+1,"")</f>
        <v>32</v>
      </c>
      <c r="G20" s="33">
        <f>IF(ISNUMBER(G18),G19-G18+1,"")</f>
        <v>67</v>
      </c>
      <c r="H20" s="33">
        <f>IF(ISNUMBER(H18),H19-H18+1,"")</f>
        <v>22</v>
      </c>
      <c r="I20" s="33">
        <f t="shared" ref="I20:O20" si="0">IF(ISNUMBER(I18),I19-I18+1,"")</f>
        <v>13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0.39097222222222222</v>
      </c>
      <c r="D23" s="112">
        <v>0.39097222222222222</v>
      </c>
      <c r="E23" s="36" t="s">
        <v>48</v>
      </c>
      <c r="F23" s="165" t="s">
        <v>187</v>
      </c>
      <c r="G23" s="165"/>
      <c r="H23" s="165"/>
      <c r="I23" s="165"/>
      <c r="J23" s="102">
        <v>0.76736111111111116</v>
      </c>
      <c r="K23" s="102">
        <v>0.76736111111111116</v>
      </c>
      <c r="L23" s="112" t="s">
        <v>164</v>
      </c>
      <c r="M23" s="165" t="s">
        <v>204</v>
      </c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0.39166666666666666</v>
      </c>
      <c r="D25" s="112">
        <v>0.39374999999999999</v>
      </c>
      <c r="E25" s="109" t="s">
        <v>170</v>
      </c>
      <c r="F25" s="165" t="s">
        <v>186</v>
      </c>
      <c r="G25" s="165"/>
      <c r="H25" s="165"/>
      <c r="I25" s="165"/>
      <c r="J25" s="102">
        <v>0.76249999999999996</v>
      </c>
      <c r="K25" s="102">
        <v>0.76249999999999996</v>
      </c>
      <c r="L25" s="36" t="s">
        <v>49</v>
      </c>
      <c r="M25" s="165" t="s">
        <v>203</v>
      </c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179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0.28472222222222221</v>
      </c>
      <c r="N30" s="43"/>
      <c r="O30" s="45"/>
      <c r="P30" s="46">
        <f>SUM(C30:J30,L30:N30)</f>
        <v>0.28472222222222221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0.29652777777777778</v>
      </c>
      <c r="G31" s="7"/>
      <c r="H31" s="7"/>
      <c r="I31" s="7"/>
      <c r="J31" s="7"/>
      <c r="K31" s="7">
        <v>3.5416666666666666E-2</v>
      </c>
      <c r="L31" s="7"/>
      <c r="M31" s="7"/>
      <c r="N31" s="7"/>
      <c r="O31" s="48"/>
      <c r="P31" s="46">
        <f>SUM(C31:N31)</f>
        <v>0.33194444444444443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0.29652777777777778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0.33194444444444443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194</v>
      </c>
      <c r="F36" s="156"/>
      <c r="G36" s="155" t="s">
        <v>196</v>
      </c>
      <c r="H36" s="156"/>
      <c r="I36" s="155" t="s">
        <v>200</v>
      </c>
      <c r="J36" s="156"/>
      <c r="K36" s="155" t="s">
        <v>198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199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201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</v>
      </c>
      <c r="D72" s="60">
        <v>-163.6</v>
      </c>
      <c r="E72" s="96" t="s">
        <v>118</v>
      </c>
      <c r="F72" s="60">
        <v>21.5</v>
      </c>
      <c r="G72" s="60">
        <v>20.3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</v>
      </c>
      <c r="D73" s="60">
        <v>-159.1</v>
      </c>
      <c r="E73" s="98" t="s">
        <v>122</v>
      </c>
      <c r="F73" s="60">
        <v>28.6</v>
      </c>
      <c r="G73" s="60">
        <v>28.1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-209.1</v>
      </c>
      <c r="D74" s="60">
        <v>-212.3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-121.8</v>
      </c>
      <c r="D75" s="60">
        <v>-129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32.1</v>
      </c>
      <c r="D76" s="60">
        <v>29.4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30.4</v>
      </c>
      <c r="D77" s="60">
        <v>28.1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</v>
      </c>
      <c r="D78" s="60">
        <v>23.3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23.9</v>
      </c>
      <c r="D79" s="60">
        <v>21.9</v>
      </c>
      <c r="E79" s="96" t="s">
        <v>152</v>
      </c>
      <c r="F79" s="60">
        <v>17.7</v>
      </c>
      <c r="G79" s="60">
        <v>11.8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1.88E-5</v>
      </c>
      <c r="D80" s="115">
        <v>1.8E-5</v>
      </c>
      <c r="E80" s="98" t="s">
        <v>157</v>
      </c>
      <c r="F80" s="60">
        <v>34.200000000000003</v>
      </c>
      <c r="G80" s="60">
        <v>46.7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202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192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 t="s">
        <v>193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2025-11-30T18:53:27Z</dcterms:modified>
</cp:coreProperties>
</file>