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10283360-FB11-415F-A2E8-8357300EF8A0}" xr6:coauthVersionLast="47" xr6:coauthVersionMax="47" xr10:uidLastSave="{00000000-0000-0000-0000-000000000000}"/>
  <bookViews>
    <workbookView xWindow="1152" yWindow="1152" windowWidth="18216" windowHeight="15912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<sst xmlns="http://schemas.openxmlformats.org/spreadsheetml/2006/main" count="223" uniqueCount="209">
  <si>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</si>
  <si>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</si>
  <si>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</si>
  <si>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</si>
  <si>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</si>
  <si>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</si>
  <si>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</si>
  <si>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</si>
  <si>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</si>
  <si>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</si>
  <si>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</si>
  <si>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</si>
  <si>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</si>
  <si>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</si>
  <si>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</si>
  <si>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</si>
  <si>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</si>
  <si>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</si>
  <si>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</si>
  <si>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</si>
  <si>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</si>
  <si>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</si>
  <si>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</si>
  <si>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</si>
  <si>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</si>
  <si>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</si>
  <si>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</si>
  <si>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</si>
  <si>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</si>
  <si>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</si>
  <si>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</si>
  <si>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</si>
  <si>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</si>
  <si>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</si>
  <si>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</si>
  <si>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</si>
  <si>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</si>
  <si>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</si>
  <si>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</si>
  <si>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</si>
  <si>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</si>
  <si>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</si>
  <si>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</si>
  <si>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</si>
  <si>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</si>
  <si>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</si>
  <si>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</si>
  <si>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</si>
  <si>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</si>
  <si>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</si>
  <si>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</si>
  <si>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</si>
  <si>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</si>
  <si>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</si>
  <si>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</si>
  <si>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</si>
  <si>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</si>
  <si>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</si>
  <si>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</si>
  <si>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</si>
  <si>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</si>
  <si>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</si>
  <si>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</si>
  <si>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</si>
  <si>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</si>
  <si>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</si>
  <si>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</si>
  <si>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</si>
  <si>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</si>
  <si>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</si>
  <si>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</si>
  <si>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</si>
  <si>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</si>
  <si>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</si>
  <si>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</si>
  <si>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</si>
  <si>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</si>
  <si>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</si>
  <si>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</si>
  <si>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</si>
  <si>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</si>
  <si>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</si>
  <si>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</si>
  <si>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</si>
  <si>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</si>
  <si>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</si>
  <si>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</si>
  <si>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</si>
  <si>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</si>
  <si>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</si>
  <si>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</si>
  <si>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</si>
  <si>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</si>
  <si>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</si>
  <si>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</si>
  <si>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</si>
  <si>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</si>
  <si>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</si>
  <si>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</si>
  <si>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</si>
  <si>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</si>
  <si>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</si>
  <si>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</si>
  <si>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</si>
  <si>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</si>
  <si>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</si>
  <si>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</si>
  <si>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</si>
  <si>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</si>
  <si>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</si>
  <si>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</si>
  <si>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</si>
  <si>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</si>
  <si>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</si>
  <si>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</si>
  <si>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</si>
  <si>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</si>
  <si>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</si>
  <si>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</si>
  <si>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</si>
  <si>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</si>
  <si>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</si>
  <si>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</si>
  <si>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</si>
  <si>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</si>
  <si>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</si>
  <si>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</si>
  <si>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</si>
  <si>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</si>
  <si>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</si>
  <si>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</si>
  <si>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</si>
  <si>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</si>
  <si>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</si>
  <si>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</si>
  <si>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</si>
  <si>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</si>
  <si>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</si>
  <si>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</si>
  <si>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</si>
  <si>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</si>
  <si>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</si>
  <si>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</si>
  <si>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</si>
  <si>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</si>
  <si>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</si>
  <si>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</si>
  <si>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</si>
  <si>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</si>
  <si>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</si>
  <si>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</si>
  <si>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</si>
  <si>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</si>
  <si>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</si>
  <si>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</si>
  <si>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</si>
  <si>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</si>
  <si>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</si>
  <si>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</si>
  <si>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</si>
  <si>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</si>
  <si>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</si>
  <si>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</si>
  <si>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</si>
  <si>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</si>
  <si>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</si>
  <si>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</si>
  <si>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</si>
  <si>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</si>
  <si>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</si>
  <si>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</si>
  <si>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</si>
  <si>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</si>
  <si>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</si>
  <si>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</si>
  <si>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</si>
  <si>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</si>
  <si>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</si>
  <si>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</si>
  <si>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</si>
  <si>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</si>
  <si>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</si>
  <si>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</si>
  <si>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SE</t>
    <phoneticPr fontId="3" type="noConversion"/>
  </si>
  <si>
    <t>SW</t>
    <phoneticPr fontId="3" type="noConversion"/>
  </si>
  <si>
    <t>OBS</t>
    <phoneticPr fontId="3" type="noConversion"/>
  </si>
  <si>
    <t>ALL</t>
    <phoneticPr fontId="3" type="noConversion"/>
  </si>
  <si>
    <t>T_059601-059602</t>
    <phoneticPr fontId="3" type="noConversion"/>
  </si>
  <si>
    <t>TMT</t>
    <phoneticPr fontId="3" type="noConversion"/>
  </si>
  <si>
    <t>18s/28k 20s/25k</t>
    <phoneticPr fontId="3" type="noConversion"/>
  </si>
  <si>
    <t>20s/22k 24s/20k</t>
    <phoneticPr fontId="3" type="noConversion"/>
  </si>
  <si>
    <t>E_059637-059643</t>
    <phoneticPr fontId="3" type="noConversion"/>
  </si>
  <si>
    <t>E_059637-059643 filter shutter의 full shutter가 안 닫혀 영상이상 생김/ 카메라 셔터를 수동으로 열었다 닫은 후 관측을 하면 다음 장은 정상적으로 나옴/</t>
    <phoneticPr fontId="3" type="noConversion"/>
  </si>
  <si>
    <t>E_059649</t>
    <phoneticPr fontId="3" type="noConversion"/>
  </si>
  <si>
    <t>타겟 KS4-622(AZ -4.0/ EL 40.1/ HA +01:15:50)에서 망원경과 연결 끊겨서 건너 뜀/ EIB 껏다 켠 후 망원경과 정상적으로 연결 됨</t>
    <phoneticPr fontId="3" type="noConversion"/>
  </si>
  <si>
    <t>E_059649 타겟 KS4-624(AZ -2.2/ EL 39.1/ HA +00:48:35)에서 망원경과 연결 끊김/ EIB 껏다 켠 후 망원경과 정상적으로 연결 됨/ KS4-624타겟 건너 뜀</t>
    <phoneticPr fontId="3" type="noConversion"/>
  </si>
  <si>
    <t>G_059658-059660</t>
    <phoneticPr fontId="3" type="noConversion"/>
  </si>
  <si>
    <t>E_059694</t>
    <phoneticPr fontId="3" type="noConversion"/>
  </si>
  <si>
    <t>E_059694 Dome shutter control이 멈추어 방풍막이 셔터를 따라가지 않아 일부 가려짐/ 재관측 함</t>
    <phoneticPr fontId="3" type="noConversion"/>
  </si>
  <si>
    <t>약 UT 14:00시 전까지 달과 거리가 가까워 영상이 밝게 나옴</t>
    <phoneticPr fontId="3" type="noConversion"/>
  </si>
  <si>
    <t>T_059601-059602 HA limit으로 망원경이 멈추면서 별이 흐름</t>
    <phoneticPr fontId="3" type="noConversion"/>
  </si>
  <si>
    <t>ESE</t>
    <phoneticPr fontId="3" type="noConversion"/>
  </si>
  <si>
    <t>35s/21k 27s/24k 17s/22k</t>
    <phoneticPr fontId="3" type="noConversion"/>
  </si>
  <si>
    <t>40s/24k 30s/24k 20s/21k</t>
    <phoneticPr fontId="3" type="noConversion"/>
  </si>
  <si>
    <t>Dome power recycle하고 관측 시작 함/ [16:50]이후 1번 5회</t>
    <phoneticPr fontId="3" type="noConversion"/>
  </si>
  <si>
    <t>DS9(영상 확인) 2회 꺼짐</t>
    <phoneticPr fontId="3" type="noConversion"/>
  </si>
  <si>
    <t>그러고 나서 AUX control 프로그램이 멈추고 스크립트가 작동 안함/ FSA recycle하고 AUX control+pctcs+obstool 재실행 하고 정상화 됨/ 2회 함</t>
    <phoneticPr fontId="3" type="noConversion"/>
  </si>
  <si>
    <t>SITE-MMA</t>
    <phoneticPr fontId="3" type="noConversion"/>
  </si>
  <si>
    <t>SITE-KS4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</si>
</sst>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17" sqref="H1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45990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0.43611111111111112</v>
      </c>
      <c r="D9" s="8">
        <v>3.9</v>
      </c>
      <c r="E9" s="8">
        <v>16.100000000000001</v>
      </c>
      <c r="F9" s="8">
        <v>42.9</v>
      </c>
      <c r="G9" s="36" t="s">
        <v>184</v>
      </c>
      <c r="H9" s="8">
        <v>1.9</v>
      </c>
      <c r="I9" s="36">
        <v>67.400000000000006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3.6</v>
      </c>
      <c r="E10" s="8">
        <v>14.1</v>
      </c>
      <c r="F10" s="8">
        <v>47.5</v>
      </c>
      <c r="G10" s="36" t="s">
        <v>201</v>
      </c>
      <c r="H10" s="8">
        <v>6.7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>
        <v>2.7</v>
      </c>
      <c r="E11" s="15">
        <v>12.5</v>
      </c>
      <c r="F11" s="15">
        <v>56.9</v>
      </c>
      <c r="G11" s="36" t="s">
        <v>183</v>
      </c>
      <c r="H11" s="15">
        <v>5.5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24.285416666666666</v>
      </c>
      <c r="D12" s="19">
        <f>AVERAGE(D9:D11)</f>
        <v>3.4</v>
      </c>
      <c r="E12" s="19">
        <f>AVERAGE(E9:E11)</f>
        <v>14.233333333333334</v>
      </c>
      <c r="F12" s="20">
        <f>AVERAGE(F9:F11)</f>
        <v>49.1</v>
      </c>
      <c r="G12" s="21"/>
      <c r="H12" s="22">
        <f>AVERAGE(H9:H11)</f>
        <v>4.7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185</v>
      </c>
      <c r="D16" s="27" t="s">
        <v>186</v>
      </c>
      <c r="E16" s="27" t="s">
        <v>188</v>
      </c>
      <c r="F16" s="27" t="s">
        <v>207</v>
      </c>
      <c r="G16" s="27" t="s">
        <v>208</v>
      </c>
      <c r="H16" s="27" t="s">
        <v>207</v>
      </c>
      <c r="I16" s="113" t="s">
        <v>188</v>
      </c>
      <c r="J16" s="113" t="s">
        <v>186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0.3840277777777778</v>
      </c>
      <c r="D17" s="28">
        <v>0.38541666666666669</v>
      </c>
      <c r="E17" s="28">
        <v>0.40763888888888888</v>
      </c>
      <c r="F17" s="28">
        <v>0.42708333333333331</v>
      </c>
      <c r="G17" s="28">
        <v>0.51666666666666672</v>
      </c>
      <c r="H17" s="28">
        <v>0.66874999999999996</v>
      </c>
      <c r="I17" s="28">
        <v>0.72569444444444442</v>
      </c>
      <c r="J17" s="28">
        <v>0.75763888888888886</v>
      </c>
      <c r="K17" s="28"/>
      <c r="L17" s="28"/>
      <c r="M17" s="28"/>
      <c r="N17" s="28"/>
      <c r="O17" s="28"/>
      <c r="P17" s="28">
        <v>0.77152777777777781</v>
      </c>
    </row>
    <row r="18" spans="2:16" ht="14.1" customHeight="1" x14ac:dyDescent="0.35">
      <c r="B18" s="35" t="s">
        <v>42</v>
      </c>
      <c r="C18" s="27">
        <v>59533</v>
      </c>
      <c r="D18" s="27">
        <v>59534</v>
      </c>
      <c r="E18" s="27">
        <v>59551</v>
      </c>
      <c r="F18" s="27">
        <v>59563</v>
      </c>
      <c r="G18" s="27">
        <v>59603</v>
      </c>
      <c r="H18" s="27">
        <v>59662</v>
      </c>
      <c r="I18" s="27">
        <v>59686</v>
      </c>
      <c r="J18" s="27">
        <v>59699</v>
      </c>
      <c r="K18" s="27"/>
      <c r="L18" s="27"/>
      <c r="M18" s="27"/>
      <c r="N18" s="27"/>
      <c r="O18" s="27"/>
      <c r="P18" s="114">
        <v>59710</v>
      </c>
    </row>
    <row r="19" spans="2:16" ht="14.1" customHeight="1" thickBot="1" x14ac:dyDescent="0.4">
      <c r="B19" s="13" t="s">
        <v>43</v>
      </c>
      <c r="C19" s="29"/>
      <c r="D19" s="27">
        <v>59543</v>
      </c>
      <c r="E19" s="30">
        <v>59562</v>
      </c>
      <c r="F19" s="30">
        <v>59602</v>
      </c>
      <c r="G19" s="30">
        <v>59661</v>
      </c>
      <c r="H19" s="30">
        <v>59685</v>
      </c>
      <c r="I19" s="30">
        <v>59698</v>
      </c>
      <c r="J19" s="30">
        <v>59709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12</v>
      </c>
      <c r="F20" s="33">
        <f>IF(ISNUMBER(F18),F19-F18+1,"")</f>
        <v>40</v>
      </c>
      <c r="G20" s="33">
        <f>IF(ISNUMBER(G18),G19-G18+1,"")</f>
        <v>59</v>
      </c>
      <c r="H20" s="33">
        <f>IF(ISNUMBER(H18),H19-H18+1,"")</f>
        <v>24</v>
      </c>
      <c r="I20" s="33">
        <f t="shared" ref="I20:O20" si="0">IF(ISNUMBER(I18),I19-I18+1,"")</f>
        <v>13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>
        <v>0.39166666666666666</v>
      </c>
      <c r="D24" s="112">
        <v>0.39305555555555555</v>
      </c>
      <c r="E24" s="109" t="s">
        <v>176</v>
      </c>
      <c r="F24" s="165" t="s">
        <v>190</v>
      </c>
      <c r="G24" s="165"/>
      <c r="H24" s="165"/>
      <c r="I24" s="165"/>
      <c r="J24" s="102">
        <v>0.75763888888888886</v>
      </c>
      <c r="K24" s="102">
        <v>0.76041666666666663</v>
      </c>
      <c r="L24" s="36" t="s">
        <v>175</v>
      </c>
      <c r="M24" s="165" t="s">
        <v>203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>
        <v>0.39513888888888887</v>
      </c>
      <c r="D26" s="112">
        <v>0.39652777777777776</v>
      </c>
      <c r="E26" s="109" t="s">
        <v>164</v>
      </c>
      <c r="F26" s="165" t="s">
        <v>189</v>
      </c>
      <c r="G26" s="165"/>
      <c r="H26" s="165"/>
      <c r="I26" s="165"/>
      <c r="J26" s="102">
        <v>0.76111111111111107</v>
      </c>
      <c r="K26" s="102">
        <v>0.76388888888888884</v>
      </c>
      <c r="L26" s="36" t="s">
        <v>179</v>
      </c>
      <c r="M26" s="165" t="s">
        <v>202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0.28541666666666665</v>
      </c>
      <c r="N30" s="43"/>
      <c r="O30" s="45"/>
      <c r="P30" s="46">
        <f>SUM(C30:J30,L30:N30)</f>
        <v>0.28541666666666665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0.29444444444444445</v>
      </c>
      <c r="G31" s="7"/>
      <c r="H31" s="7"/>
      <c r="I31" s="7"/>
      <c r="J31" s="7"/>
      <c r="K31" s="7">
        <v>3.5416666666666666E-2</v>
      </c>
      <c r="L31" s="7"/>
      <c r="M31" s="7"/>
      <c r="N31" s="7"/>
      <c r="O31" s="48"/>
      <c r="P31" s="46">
        <f>SUM(C31:N31)</f>
        <v>0.3298611111111111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0.29444444444444445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0.3298611111111111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191</v>
      </c>
      <c r="F36" s="156"/>
      <c r="G36" s="155" t="s">
        <v>193</v>
      </c>
      <c r="H36" s="156"/>
      <c r="I36" s="155" t="s">
        <v>196</v>
      </c>
      <c r="J36" s="156"/>
      <c r="K36" s="155" t="s">
        <v>197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206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195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198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-160.06399999999999</v>
      </c>
      <c r="D72" s="60">
        <v>-163</v>
      </c>
      <c r="E72" s="96" t="s">
        <v>118</v>
      </c>
      <c r="F72" s="60">
        <v>24.64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-153.35400000000001</v>
      </c>
      <c r="D73" s="60">
        <v>-158</v>
      </c>
      <c r="E73" s="98" t="s">
        <v>122</v>
      </c>
      <c r="F73" s="60">
        <v>33.979999999999997</v>
      </c>
      <c r="G73" s="60">
        <v>42.2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-211.15899999999999</v>
      </c>
      <c r="D74" s="60">
        <v>-213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-120.598</v>
      </c>
      <c r="D75" s="60">
        <v>-127.2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34.914000000000001</v>
      </c>
      <c r="D76" s="60">
        <v>30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33.286999999999999</v>
      </c>
      <c r="D77" s="60">
        <v>28.6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28.443999999999999</v>
      </c>
      <c r="D78" s="60">
        <v>23.7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27.001999999999999</v>
      </c>
      <c r="D79" s="60">
        <v>22.2</v>
      </c>
      <c r="E79" s="96" t="s">
        <v>152</v>
      </c>
      <c r="F79" s="60">
        <v>18.899999999999999</v>
      </c>
      <c r="G79" s="60">
        <v>13.8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1.8199999999999999E-5</v>
      </c>
      <c r="D80" s="115">
        <v>1.7900000000000001E-5</v>
      </c>
      <c r="E80" s="98" t="s">
        <v>157</v>
      </c>
      <c r="F80" s="60">
        <v>47.3</v>
      </c>
      <c r="G80" s="60">
        <v>58.6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205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2025-11-30T17:59:16Z</dcterms:modified>
</cp:coreProperties>
</file>