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1\"/>
    </mc:Choice>
  </mc:AlternateContent>
  <xr:revisionPtr revIDLastSave="0" documentId="13_ncr:1_{1C428B40-3427-4125-B79B-41043350F694}" xr6:coauthVersionLast="47" xr6:coauthVersionMax="47" xr10:uidLastSave="{00000000-0000-0000-0000-000000000000}"/>
  <bookViews>
    <workbookView xWindow="26496" yWindow="6336" windowWidth="18216" windowHeight="1958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<sst xmlns="http://schemas.openxmlformats.org/spreadsheetml/2006/main" count="218" uniqueCount="203">
  <si>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</si>
  <si>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</si>
  <si>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</si>
  <si>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</si>
  <si>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</si>
  <si>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</si>
  <si>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</si>
  <si>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</si>
  <si>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</si>
  <si>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</si>
  <si>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</si>
  <si>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</si>
  <si>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</si>
  <si>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</si>
  <si>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</si>
  <si>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</si>
  <si>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</si>
  <si>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</si>
  <si>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</si>
  <si>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</si>
  <si>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</si>
  <si>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</si>
  <si>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</si>
  <si>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</si>
  <si>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</si>
  <si>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</si>
  <si>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</si>
  <si>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</si>
  <si>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</si>
  <si>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</si>
  <si>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</si>
  <si>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</si>
  <si>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</si>
  <si>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</si>
  <si>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</si>
  <si>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</si>
  <si>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</si>
  <si>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</si>
  <si>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</si>
  <si>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</si>
  <si>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</si>
  <si>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</si>
  <si>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</si>
  <si>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</si>
  <si>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</si>
  <si>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</si>
  <si>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</si>
  <si>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</si>
  <si>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</si>
  <si>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</si>
  <si>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</si>
  <si>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</si>
  <si>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</si>
  <si>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</si>
  <si>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</si>
  <si>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</si>
  <si>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</si>
  <si>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</si>
  <si>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</si>
  <si>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</si>
  <si>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</si>
  <si>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</si>
  <si>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</si>
  <si>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</si>
  <si>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</si>
  <si>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</si>
  <si>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</si>
  <si>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</si>
  <si>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</si>
  <si>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</si>
  <si>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</si>
  <si>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</si>
  <si>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</si>
  <si>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</si>
  <si>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</si>
  <si>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</si>
  <si>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</si>
  <si>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</si>
  <si>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</si>
  <si>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</si>
  <si>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</si>
  <si>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</si>
  <si>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</si>
  <si>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</si>
  <si>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</si>
  <si>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</si>
  <si>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</si>
  <si>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</si>
  <si>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</si>
  <si>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</si>
  <si>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</si>
  <si>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</si>
  <si>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</si>
  <si>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</si>
  <si>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</si>
  <si>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</si>
  <si>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</si>
  <si>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</si>
  <si>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</si>
  <si>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</si>
  <si>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</si>
  <si>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</si>
  <si>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</si>
  <si>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</si>
  <si>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</si>
  <si>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</si>
  <si>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</si>
  <si>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</si>
  <si>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</si>
  <si>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</si>
  <si>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</si>
  <si>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</si>
  <si>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</si>
  <si>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</si>
  <si>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</si>
  <si>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</si>
  <si>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</si>
  <si>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</si>
  <si>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</si>
  <si>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</si>
  <si>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</si>
  <si>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</si>
  <si>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</si>
  <si>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</si>
  <si>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</si>
  <si>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</si>
  <si>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</si>
  <si>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</si>
  <si>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</si>
  <si>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</si>
  <si>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</si>
  <si>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</si>
  <si>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</si>
  <si>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</si>
  <si>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</si>
  <si>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</si>
  <si>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</si>
  <si>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</si>
  <si>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</si>
  <si>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</si>
  <si>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</si>
  <si>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</si>
  <si>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</si>
  <si>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</si>
  <si>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</si>
  <si>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</si>
  <si>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</si>
  <si>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</si>
  <si>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</si>
  <si>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</si>
  <si>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</si>
  <si>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</si>
  <si>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</si>
  <si>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</si>
  <si>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</si>
  <si>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</si>
  <si>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</si>
  <si>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</si>
  <si>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</si>
  <si>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</si>
  <si>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</si>
  <si>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</si>
  <si>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</si>
  <si>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</si>
  <si>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</si>
  <si>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</si>
  <si>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</si>
  <si>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</si>
  <si>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</si>
  <si>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</si>
  <si>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</si>
  <si>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</si>
  <si>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</si>
  <si>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</si>
  <si>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</si>
  <si>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</si>
  <si>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</si>
  <si>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</si>
  <si>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</si>
  <si>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</si>
  <si>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</t>
    <phoneticPr fontId="3" type="noConversion"/>
  </si>
  <si>
    <t>신가은</t>
    <phoneticPr fontId="3" type="noConversion"/>
  </si>
  <si>
    <t>김예은</t>
    <phoneticPr fontId="3" type="noConversion"/>
  </si>
  <si>
    <t>TMT</t>
    <phoneticPr fontId="3" type="noConversion"/>
  </si>
  <si>
    <t>ASPEC-MMA</t>
    <phoneticPr fontId="3" type="noConversion"/>
  </si>
  <si>
    <t>ASPEC-KS4</t>
    <phoneticPr fontId="3" type="noConversion"/>
  </si>
  <si>
    <t>M_059411-059412:M</t>
    <phoneticPr fontId="3" type="noConversion"/>
  </si>
  <si>
    <t>I_059437</t>
    <phoneticPr fontId="3" type="noConversion"/>
  </si>
  <si>
    <t>I_059437 filter R과 초점값 누락 됨</t>
    <phoneticPr fontId="3" type="noConversion"/>
  </si>
  <si>
    <t>M_059458-059459:K</t>
    <phoneticPr fontId="3" type="noConversion"/>
  </si>
  <si>
    <t>DS9(영상 확인) 6회 꺼짐</t>
    <phoneticPr fontId="3" type="noConversion"/>
  </si>
  <si>
    <t xml:space="preserve">관측 초반 초점을 맞추는 중 auto sync가 자주 멈추어 Dome power recycle 함 </t>
    <phoneticPr fontId="3" type="noConversion"/>
  </si>
  <si>
    <t>C_059391-059477</t>
    <phoneticPr fontId="3" type="noConversion"/>
  </si>
  <si>
    <t>M_059494-059495:N</t>
    <phoneticPr fontId="3" type="noConversion"/>
  </si>
  <si>
    <t>[10:12-10:24]/[11:16-11:32] 짙은 구름으로 인한 관측 대기 후 관측 재개</t>
    <phoneticPr fontId="3" type="noConversion"/>
  </si>
  <si>
    <t>구름의 영향으로 오후/오전 플랫 건너 뜀</t>
    <phoneticPr fontId="3" type="noConversion"/>
  </si>
  <si>
    <t>ESE</t>
    <phoneticPr fontId="3" type="noConversion"/>
  </si>
  <si>
    <t>SE</t>
    <phoneticPr fontId="3" type="noConversion"/>
  </si>
  <si>
    <t>SSW</t>
    <phoneticPr fontId="3" type="noConversion"/>
  </si>
  <si>
    <t xml:space="preserve">[12:45] 짙은 구름으로 인한 관측 대기/ [13:59] 관측 재개 </t>
    <phoneticPr fontId="3" type="noConversion"/>
  </si>
  <si>
    <t>M_059460:M/T/N</t>
    <phoneticPr fontId="3" type="noConversion"/>
  </si>
  <si>
    <t>M_059460:M/T/N IC K를 제외하고 crash로 인해 영상 없음</t>
    <phoneticPr fontId="3" type="noConversion"/>
  </si>
  <si>
    <t>월령 40% 이상으로 방풍막 연결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</si>
</sst>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P19" sqref="P19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45988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79.744136460554373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 t="s">
        <v>181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0.43472222222222223</v>
      </c>
      <c r="D9" s="8">
        <v>1.3</v>
      </c>
      <c r="E9" s="8">
        <v>17.899999999999999</v>
      </c>
      <c r="F9" s="8">
        <v>30</v>
      </c>
      <c r="G9" s="36" t="s">
        <v>196</v>
      </c>
      <c r="H9" s="8">
        <v>1.8</v>
      </c>
      <c r="I9" s="36">
        <v>46.4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2.2000000000000002</v>
      </c>
      <c r="E10" s="8">
        <v>15.9</v>
      </c>
      <c r="F10" s="8">
        <v>33</v>
      </c>
      <c r="G10" s="36" t="s">
        <v>197</v>
      </c>
      <c r="H10" s="8">
        <v>4.3</v>
      </c>
      <c r="I10" s="11"/>
      <c r="J10" s="9">
        <f>IF(L10, 1, 0) + IF(M10, 2, 0) + IF(N10, 4, 0) + IF(O10, 8, 0) + IF(P10, 16, 0)</f>
        <v>1</v>
      </c>
      <c r="K10" s="12" t="b">
        <v>0</v>
      </c>
      <c r="L10" s="12" t="b">
        <v>1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0.72222222222222221</v>
      </c>
      <c r="D11" s="15">
        <v>2</v>
      </c>
      <c r="E11" s="15">
        <v>15.7</v>
      </c>
      <c r="F11" s="15">
        <v>33.4</v>
      </c>
      <c r="G11" s="36" t="s">
        <v>198</v>
      </c>
      <c r="H11" s="15">
        <v>1.9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24.287499999999998</v>
      </c>
      <c r="D12" s="19">
        <f>AVERAGE(D9:D11)</f>
        <v>1.8333333333333333</v>
      </c>
      <c r="E12" s="19">
        <f>AVERAGE(E9:E11)</f>
        <v>16.5</v>
      </c>
      <c r="F12" s="20">
        <f>AVERAGE(F9:F11)</f>
        <v>32.133333333333333</v>
      </c>
      <c r="G12" s="21"/>
      <c r="H12" s="22">
        <f>AVERAGE(H9:H11)</f>
        <v>2.6666666666666665</v>
      </c>
      <c r="I12" s="23"/>
      <c r="J12" s="24">
        <f>AVERAGE(J9:J11)</f>
        <v>0.66666666666666663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177</v>
      </c>
      <c r="D16" s="27" t="s">
        <v>179</v>
      </c>
      <c r="E16" s="27" t="s">
        <v>183</v>
      </c>
      <c r="F16" s="27" t="s">
        <v>184</v>
      </c>
      <c r="G16" s="27" t="s">
        <v>185</v>
      </c>
      <c r="H16" s="27" t="s">
        <v>184</v>
      </c>
      <c r="I16" s="113" t="s">
        <v>183</v>
      </c>
      <c r="J16" s="113" t="s">
        <v>179</v>
      </c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0.3840277777777778</v>
      </c>
      <c r="D17" s="28">
        <v>0.38472222222222224</v>
      </c>
      <c r="E17" s="28">
        <v>0.40902777777777777</v>
      </c>
      <c r="F17" s="28">
        <v>0.43333333333333335</v>
      </c>
      <c r="G17" s="28">
        <v>0.58263888888888893</v>
      </c>
      <c r="H17" s="28">
        <v>0.63263888888888886</v>
      </c>
      <c r="I17" s="28">
        <v>0.7270833333333333</v>
      </c>
      <c r="J17" s="28">
        <v>0.75347222222222221</v>
      </c>
      <c r="K17" s="28"/>
      <c r="L17" s="28"/>
      <c r="M17" s="28"/>
      <c r="N17" s="28"/>
      <c r="O17" s="28"/>
      <c r="P17" s="28">
        <v>0.75763888888888886</v>
      </c>
    </row>
    <row r="18" spans="2:16" ht="14.1" customHeight="1" x14ac:dyDescent="0.35">
      <c r="B18" s="35" t="s">
        <v>42</v>
      </c>
      <c r="C18" s="27">
        <v>59376</v>
      </c>
      <c r="D18" s="27">
        <v>59377</v>
      </c>
      <c r="E18" s="27">
        <v>59391</v>
      </c>
      <c r="F18" s="27">
        <v>59403</v>
      </c>
      <c r="G18" s="27">
        <v>59443</v>
      </c>
      <c r="H18" s="27">
        <v>59462</v>
      </c>
      <c r="I18" s="27">
        <v>59503</v>
      </c>
      <c r="J18" s="27">
        <v>59515</v>
      </c>
      <c r="K18" s="27"/>
      <c r="L18" s="27"/>
      <c r="M18" s="27"/>
      <c r="N18" s="27"/>
      <c r="O18" s="27"/>
      <c r="P18" s="114">
        <v>59520</v>
      </c>
    </row>
    <row r="19" spans="2:16" ht="14.1" customHeight="1" thickBot="1" x14ac:dyDescent="0.4">
      <c r="B19" s="13" t="s">
        <v>43</v>
      </c>
      <c r="C19" s="29"/>
      <c r="D19" s="27">
        <v>59381</v>
      </c>
      <c r="E19" s="30">
        <v>59402</v>
      </c>
      <c r="F19" s="30">
        <v>59442</v>
      </c>
      <c r="G19" s="30">
        <v>59461</v>
      </c>
      <c r="H19" s="30">
        <v>59502</v>
      </c>
      <c r="I19" s="30">
        <v>59514</v>
      </c>
      <c r="J19" s="30">
        <v>59519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40</v>
      </c>
      <c r="G20" s="33">
        <f>IF(ISNUMBER(G18),G19-G18+1,"")</f>
        <v>19</v>
      </c>
      <c r="H20" s="33">
        <f>IF(ISNUMBER(H18),H19-H18+1,"")</f>
        <v>41</v>
      </c>
      <c r="I20" s="33">
        <f t="shared" ref="I20:O20" si="0">IF(ISNUMBER(I18),I19-I18+1,"")</f>
        <v>12</v>
      </c>
      <c r="J20" s="33">
        <f t="shared" si="0"/>
        <v>5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/>
      <c r="K26" s="102"/>
      <c r="L26" s="36" t="s">
        <v>180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0.28749999999999998</v>
      </c>
      <c r="I30" s="43"/>
      <c r="J30" s="43"/>
      <c r="K30" s="44"/>
      <c r="L30" s="43"/>
      <c r="M30" s="43"/>
      <c r="N30" s="43"/>
      <c r="O30" s="45"/>
      <c r="P30" s="46">
        <f>SUM(C30:J30,L30:N30)</f>
        <v>0.28749999999999998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0.29375000000000001</v>
      </c>
      <c r="G31" s="7"/>
      <c r="H31" s="7"/>
      <c r="I31" s="7"/>
      <c r="J31" s="7"/>
      <c r="K31" s="7">
        <v>3.1944444444444442E-2</v>
      </c>
      <c r="L31" s="7"/>
      <c r="M31" s="7"/>
      <c r="N31" s="7"/>
      <c r="O31" s="48"/>
      <c r="P31" s="46">
        <f>SUM(C31:N31)</f>
        <v>0.32569444444444445</v>
      </c>
    </row>
    <row r="32" spans="2:16" ht="14.1" customHeight="1" x14ac:dyDescent="0.35">
      <c r="B32" s="37" t="s">
        <v>65</v>
      </c>
      <c r="C32" s="49"/>
      <c r="D32" s="50"/>
      <c r="E32" s="50"/>
      <c r="F32" s="50">
        <v>6.5972222222222224E-2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6.5972222222222224E-2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0.2277777777777778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3.1944444444444442E-2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0.25972222222222224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192</v>
      </c>
      <c r="D36" s="145"/>
      <c r="E36" s="144" t="s">
        <v>186</v>
      </c>
      <c r="F36" s="145"/>
      <c r="G36" s="144" t="s">
        <v>187</v>
      </c>
      <c r="H36" s="145"/>
      <c r="I36" s="144" t="s">
        <v>189</v>
      </c>
      <c r="J36" s="145"/>
      <c r="K36" s="144" t="s">
        <v>200</v>
      </c>
      <c r="L36" s="145"/>
      <c r="M36" s="144" t="s">
        <v>193</v>
      </c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195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194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188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199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201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-160.5</v>
      </c>
      <c r="D72" s="60">
        <v>-162.1</v>
      </c>
      <c r="E72" s="96" t="s">
        <v>118</v>
      </c>
      <c r="F72" s="60">
        <v>22.7</v>
      </c>
      <c r="G72" s="60">
        <v>21.1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-153.6</v>
      </c>
      <c r="D73" s="60">
        <v>-156.1</v>
      </c>
      <c r="E73" s="98" t="s">
        <v>122</v>
      </c>
      <c r="F73" s="60">
        <v>28.5</v>
      </c>
      <c r="G73" s="60">
        <v>29.6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-204.8</v>
      </c>
      <c r="D74" s="60">
        <v>-205.1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-120</v>
      </c>
      <c r="D75" s="60">
        <v>-124.8</v>
      </c>
      <c r="E75" s="98" t="s">
        <v>132</v>
      </c>
      <c r="F75" s="116">
        <v>35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33.6</v>
      </c>
      <c r="D76" s="60">
        <v>31.8</v>
      </c>
      <c r="E76" s="98" t="s">
        <v>137</v>
      </c>
      <c r="F76" s="116">
        <v>35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31.7</v>
      </c>
      <c r="D77" s="60">
        <v>30</v>
      </c>
      <c r="E77" s="98" t="s">
        <v>142</v>
      </c>
      <c r="F77" s="116">
        <v>255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26.8</v>
      </c>
      <c r="D78" s="60">
        <v>25.1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25.3</v>
      </c>
      <c r="D79" s="60">
        <v>23.6</v>
      </c>
      <c r="E79" s="96" t="s">
        <v>152</v>
      </c>
      <c r="F79" s="60">
        <v>19.3</v>
      </c>
      <c r="G79" s="60">
        <v>16.7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2.0299999999999999E-5</v>
      </c>
      <c r="D80" s="115">
        <v>2.0100000000000001E-5</v>
      </c>
      <c r="E80" s="98" t="s">
        <v>157</v>
      </c>
      <c r="F80" s="60">
        <v>32.700000000000003</v>
      </c>
      <c r="G80" s="60">
        <v>37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202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191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 t="s">
        <v>190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2025-11-27T18:24:33Z</dcterms:modified>
</cp:coreProperties>
</file>