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9E0B19CD-5715-461E-99FC-A8274C8084BF}" xr6:coauthVersionLast="47" xr6:coauthVersionMax="47" xr10:uidLastSave="{00000000-0000-0000-0000-000000000000}"/>
  <bookViews>
    <workbookView xWindow="26868" yWindow="6156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<sst xmlns="http://schemas.openxmlformats.org/spreadsheetml/2006/main" count="217" uniqueCount="201">
  <si>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</si>
  <si>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</si>
  <si>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</si>
  <si>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</si>
  <si>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</si>
  <si>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</si>
  <si>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</si>
  <si>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</si>
  <si>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</si>
  <si>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</si>
  <si>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</si>
  <si>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</si>
  <si>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</si>
  <si>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</si>
  <si>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</si>
  <si>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</si>
  <si>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</si>
  <si>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</si>
  <si>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</si>
  <si>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</si>
  <si>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</si>
  <si>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</si>
  <si>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</si>
  <si>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</si>
  <si>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</si>
  <si>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</si>
  <si>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</si>
  <si>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</si>
  <si>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</si>
  <si>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</si>
  <si>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</si>
  <si>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</si>
  <si>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</si>
  <si>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</si>
  <si>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</si>
  <si>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</si>
  <si>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</si>
  <si>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</si>
  <si>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</si>
  <si>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</si>
  <si>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</si>
  <si>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</si>
  <si>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</si>
  <si>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</si>
  <si>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</si>
  <si>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</si>
  <si>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</si>
  <si>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</si>
  <si>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</si>
  <si>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</si>
  <si>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</si>
  <si>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</si>
  <si>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</si>
  <si>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</si>
  <si>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</si>
  <si>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</si>
  <si>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</si>
  <si>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</si>
  <si>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</si>
  <si>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</si>
  <si>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</si>
  <si>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</si>
  <si>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</si>
  <si>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</si>
  <si>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</si>
  <si>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</si>
  <si>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</si>
  <si>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</si>
  <si>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</si>
  <si>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</si>
  <si>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</si>
  <si>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</si>
  <si>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</si>
  <si>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</si>
  <si>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</si>
  <si>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</si>
  <si>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</si>
  <si>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</si>
  <si>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</si>
  <si>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</si>
  <si>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</si>
  <si>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</si>
  <si>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</si>
  <si>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</si>
  <si>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</si>
  <si>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</si>
  <si>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</si>
  <si>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</si>
  <si>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</si>
  <si>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</si>
  <si>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</si>
  <si>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</si>
  <si>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</si>
  <si>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</si>
  <si>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</si>
  <si>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</si>
  <si>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</si>
  <si>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</si>
  <si>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</si>
  <si>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</si>
  <si>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</si>
  <si>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</si>
  <si>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</si>
  <si>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</si>
  <si>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</si>
  <si>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</si>
  <si>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</si>
  <si>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</si>
  <si>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</si>
  <si>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</si>
  <si>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</si>
  <si>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</si>
  <si>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</si>
  <si>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</si>
  <si>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</si>
  <si>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</si>
  <si>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</si>
  <si>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</si>
  <si>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</si>
  <si>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</si>
  <si>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</si>
  <si>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</si>
  <si>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</si>
  <si>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</si>
  <si>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</si>
  <si>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</si>
  <si>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</si>
  <si>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</si>
  <si>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</si>
  <si>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</si>
  <si>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</si>
  <si>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</si>
  <si>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</si>
  <si>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</si>
  <si>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</si>
  <si>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</si>
  <si>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</si>
  <si>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</si>
  <si>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</si>
  <si>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</si>
  <si>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</si>
  <si>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</si>
  <si>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</si>
  <si>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</si>
  <si>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</si>
  <si>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</si>
  <si>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</si>
  <si>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</si>
  <si>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</si>
  <si>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</si>
  <si>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</si>
  <si>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</si>
  <si>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</si>
  <si>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</si>
  <si>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</si>
  <si>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</si>
  <si>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</si>
  <si>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</si>
  <si>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</si>
  <si>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</si>
  <si>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</si>
  <si>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</si>
  <si>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</si>
  <si>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</si>
  <si>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</si>
  <si>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</si>
  <si>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</si>
  <si>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</si>
  <si>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</si>
  <si>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</si>
  <si>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</si>
  <si>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</si>
  <si>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</si>
  <si>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</si>
  <si>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</si>
  <si>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</si>
  <si>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</si>
  <si>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</si>
  <si>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</si>
  <si>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</si>
  <si>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</si>
  <si>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</si>
  <si>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</si>
  <si>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</si>
  <si>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TMT</t>
    <phoneticPr fontId="3" type="noConversion"/>
  </si>
  <si>
    <t>ASPEC-MMA</t>
    <phoneticPr fontId="3" type="noConversion"/>
  </si>
  <si>
    <t>ASPEC-KS4</t>
    <phoneticPr fontId="3" type="noConversion"/>
  </si>
  <si>
    <t>소나기로 인해 오후 플랫 건너 뜀</t>
    <phoneticPr fontId="3" type="noConversion"/>
  </si>
  <si>
    <t>E_059213</t>
    <phoneticPr fontId="3" type="noConversion"/>
  </si>
  <si>
    <t>E_059213 망원경이 타겟 위치를 잡지 못하고 흔들림(TCS UI에서 깜빡거림/실제로도 왔다갔다 하면서 움직임)/ TCS 재실행 후 정상화 됨</t>
    <phoneticPr fontId="3" type="noConversion"/>
  </si>
  <si>
    <t>I_059216-059218</t>
    <phoneticPr fontId="3" type="noConversion"/>
  </si>
  <si>
    <t>I_059216-059218 data-obs와 tshopen 시간차 발생함/ IC K 재실행 후 정상화 됨</t>
    <phoneticPr fontId="3" type="noConversion"/>
  </si>
  <si>
    <t>T_059297</t>
    <phoneticPr fontId="3" type="noConversion"/>
  </si>
  <si>
    <t>C_059229-059278</t>
    <phoneticPr fontId="3" type="noConversion"/>
  </si>
  <si>
    <t>C_059229-059278 옅은 구름이 지나가면서 구름 및 구름에 반사 된 달빛의 영향 있음</t>
    <phoneticPr fontId="3" type="noConversion"/>
  </si>
  <si>
    <t>[15:15-15:23] (파일넘버 059311// RA 04:05:51/ DEC -64:00:00) 바람의 영향은 없으나 DEC oscillation 으로 2차례 포인팅 실패함/ 타겟 옮긴 후 정상화 됨</t>
    <phoneticPr fontId="3" type="noConversion"/>
  </si>
  <si>
    <t>SE</t>
    <phoneticPr fontId="3" type="noConversion"/>
  </si>
  <si>
    <t>ESE</t>
    <phoneticPr fontId="3" type="noConversion"/>
  </si>
  <si>
    <t>T_059297 HA limit으로 망원경이 멈추면서 별이 흐름</t>
    <phoneticPr fontId="3" type="noConversion"/>
  </si>
  <si>
    <t>059359-059361 TMT script를 늦게 넣어 여명으로 인해 영상이 밝게 나옴</t>
    <phoneticPr fontId="3" type="noConversion"/>
  </si>
  <si>
    <t>오전 플랫 관측 중 구름이 들어 옴/ 플랫 촬영 중 filter shutter 오류 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</si>
</sst>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51" sqref="B51:P5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45987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 t="s">
        <v>181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0.43402777777777779</v>
      </c>
      <c r="D9" s="8">
        <v>1.6</v>
      </c>
      <c r="E9" s="8">
        <v>23.6</v>
      </c>
      <c r="F9" s="8">
        <v>31.5</v>
      </c>
      <c r="G9" s="36" t="s">
        <v>196</v>
      </c>
      <c r="H9" s="8">
        <v>7.8</v>
      </c>
      <c r="I9" s="36">
        <v>36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2.2999999999999998</v>
      </c>
      <c r="E10" s="8">
        <v>22.1</v>
      </c>
      <c r="F10" s="8">
        <v>29.2</v>
      </c>
      <c r="G10" s="36" t="s">
        <v>197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0.72291666666666665</v>
      </c>
      <c r="D11" s="15">
        <v>1.8</v>
      </c>
      <c r="E11" s="15">
        <v>20.2</v>
      </c>
      <c r="F11" s="15">
        <v>32.200000000000003</v>
      </c>
      <c r="G11" s="36" t="s">
        <v>196</v>
      </c>
      <c r="H11" s="15">
        <v>7.5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24.288888888888888</v>
      </c>
      <c r="D12" s="19">
        <f>AVERAGE(D9:D11)</f>
        <v>1.9000000000000001</v>
      </c>
      <c r="E12" s="19">
        <f>AVERAGE(E9:E11)</f>
        <v>21.966666666666669</v>
      </c>
      <c r="F12" s="20">
        <f>AVERAGE(F9:F11)</f>
        <v>30.966666666666669</v>
      </c>
      <c r="G12" s="21"/>
      <c r="H12" s="22">
        <f>AVERAGE(H9:H11)</f>
        <v>5.4333333333333336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179</v>
      </c>
      <c r="E16" s="27" t="s">
        <v>184</v>
      </c>
      <c r="F16" s="27" t="s">
        <v>185</v>
      </c>
      <c r="G16" s="27" t="s">
        <v>186</v>
      </c>
      <c r="H16" s="27" t="s">
        <v>185</v>
      </c>
      <c r="I16" s="113" t="s">
        <v>184</v>
      </c>
      <c r="J16" s="113" t="s">
        <v>179</v>
      </c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0.38333333333333336</v>
      </c>
      <c r="D17" s="28">
        <v>0.38472222222222224</v>
      </c>
      <c r="E17" s="28">
        <v>0.40902777777777777</v>
      </c>
      <c r="F17" s="28">
        <v>0.43263888888888891</v>
      </c>
      <c r="G17" s="28">
        <v>0.5395833333333333</v>
      </c>
      <c r="H17" s="28">
        <v>0.62430555555555556</v>
      </c>
      <c r="I17" s="28">
        <v>0.73958333333333337</v>
      </c>
      <c r="J17" s="28">
        <v>0.7583333333333333</v>
      </c>
      <c r="K17" s="28"/>
      <c r="L17" s="28"/>
      <c r="M17" s="28"/>
      <c r="N17" s="28"/>
      <c r="O17" s="28"/>
      <c r="P17" s="28">
        <v>0.77569444444444446</v>
      </c>
    </row>
    <row r="18" spans="2:16" ht="14.1" customHeight="1" x14ac:dyDescent="0.35">
      <c r="B18" s="35" t="s">
        <v>42</v>
      </c>
      <c r="C18" s="27">
        <v>59197</v>
      </c>
      <c r="D18" s="27">
        <v>59198</v>
      </c>
      <c r="E18" s="27">
        <v>59209</v>
      </c>
      <c r="F18" s="27">
        <v>59220</v>
      </c>
      <c r="G18" s="27">
        <v>59267</v>
      </c>
      <c r="H18" s="27">
        <v>59305</v>
      </c>
      <c r="I18" s="27">
        <v>59353</v>
      </c>
      <c r="J18" s="27">
        <v>59362</v>
      </c>
      <c r="K18" s="27"/>
      <c r="L18" s="27"/>
      <c r="M18" s="27"/>
      <c r="N18" s="27"/>
      <c r="O18" s="27"/>
      <c r="P18" s="114">
        <v>59374</v>
      </c>
    </row>
    <row r="19" spans="2:16" ht="14.1" customHeight="1" thickBot="1" x14ac:dyDescent="0.4">
      <c r="B19" s="13" t="s">
        <v>43</v>
      </c>
      <c r="C19" s="29"/>
      <c r="D19" s="27">
        <v>59202</v>
      </c>
      <c r="E19" s="30">
        <v>59219</v>
      </c>
      <c r="F19" s="30">
        <v>59266</v>
      </c>
      <c r="G19" s="30">
        <v>59304</v>
      </c>
      <c r="H19" s="30">
        <v>59352</v>
      </c>
      <c r="I19" s="30">
        <v>59361</v>
      </c>
      <c r="J19" s="30">
        <v>59373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</v>
      </c>
      <c r="F20" s="33">
        <f>IF(ISNUMBER(F18),F19-F18+1,"")</f>
        <v>47</v>
      </c>
      <c r="G20" s="33">
        <f>IF(ISNUMBER(G18),G19-G18+1,"")</f>
        <v>38</v>
      </c>
      <c r="H20" s="33">
        <f>IF(ISNUMBER(H18),H19-H18+1,"")</f>
        <v>48</v>
      </c>
      <c r="I20" s="33">
        <f t="shared" ref="I20:O20" si="0">IF(ISNUMBER(I18),I19-I18+1,"")</f>
        <v>9</v>
      </c>
      <c r="J20" s="33">
        <f t="shared" si="0"/>
        <v>12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180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0.28888888888888886</v>
      </c>
      <c r="I30" s="43"/>
      <c r="J30" s="43"/>
      <c r="K30" s="44"/>
      <c r="L30" s="43"/>
      <c r="M30" s="43"/>
      <c r="N30" s="43"/>
      <c r="O30" s="45"/>
      <c r="P30" s="46">
        <f>SUM(C30:J30,L30:N30)</f>
        <v>0.28888888888888886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0.30416666666666664</v>
      </c>
      <c r="G31" s="7"/>
      <c r="H31" s="7"/>
      <c r="I31" s="7"/>
      <c r="J31" s="7"/>
      <c r="K31" s="7">
        <v>3.3333333333333333E-2</v>
      </c>
      <c r="L31" s="7"/>
      <c r="M31" s="7"/>
      <c r="N31" s="7"/>
      <c r="O31" s="48"/>
      <c r="P31" s="46">
        <f>SUM(C31:N31)</f>
        <v>0.33749999999999997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0.30416666666666664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3.3333333333333333E-2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0.33749999999999997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 t="s">
        <v>190</v>
      </c>
      <c r="F36" s="145"/>
      <c r="G36" s="144" t="s">
        <v>193</v>
      </c>
      <c r="H36" s="145"/>
      <c r="I36" s="144" t="s">
        <v>192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189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191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198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195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 t="s">
        <v>199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 t="s">
        <v>200</v>
      </c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-159.30000000000001</v>
      </c>
      <c r="D72" s="60">
        <v>-160.4</v>
      </c>
      <c r="E72" s="96" t="s">
        <v>118</v>
      </c>
      <c r="F72" s="60">
        <v>26.3</v>
      </c>
      <c r="G72" s="60">
        <v>23.2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-152.6</v>
      </c>
      <c r="D73" s="60">
        <v>-153.5</v>
      </c>
      <c r="E73" s="98" t="s">
        <v>122</v>
      </c>
      <c r="F73" s="60">
        <v>35.9</v>
      </c>
      <c r="G73" s="60">
        <v>36.5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-204.3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-120.1</v>
      </c>
      <c r="D75" s="60">
        <v>-121.1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36.5</v>
      </c>
      <c r="D76" s="60">
        <v>34.299999999999997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34.9</v>
      </c>
      <c r="D77" s="60">
        <v>32.299999999999997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30.1</v>
      </c>
      <c r="D78" s="60">
        <v>27.4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28.6</v>
      </c>
      <c r="D79" s="60">
        <v>25.9</v>
      </c>
      <c r="E79" s="96" t="s">
        <v>152</v>
      </c>
      <c r="F79" s="60">
        <v>20.100000000000001</v>
      </c>
      <c r="G79" s="60">
        <v>20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2.0400000000000001E-5</v>
      </c>
      <c r="D80" s="115">
        <v>1.9899999999999999E-5</v>
      </c>
      <c r="E80" s="98" t="s">
        <v>157</v>
      </c>
      <c r="F80" s="60">
        <v>49.7</v>
      </c>
      <c r="G80" s="60">
        <v>39.9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2025-11-27T09:00:33Z</dcterms:modified>
</cp:coreProperties>
</file>