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FB164D45-1270-40EC-8BE8-AE5BB9CD1385}" xr6:coauthVersionLast="47" xr6:coauthVersionMax="47" xr10:uidLastSave="{00000000-0000-0000-0000-000000000000}"/>
  <bookViews>
    <workbookView xWindow="49740" yWindow="380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<sst xmlns="http://schemas.openxmlformats.org/spreadsheetml/2006/main" count="218" uniqueCount="203">
  <si>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</si>
  <si>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</si>
  <si>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</si>
  <si>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</si>
  <si>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</si>
  <si>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</si>
  <si>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</si>
  <si>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</si>
  <si>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</si>
  <si>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</si>
  <si>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</si>
  <si>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</si>
  <si>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</si>
  <si>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</si>
  <si>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</si>
  <si>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</si>
  <si>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</si>
  <si>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</si>
  <si>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</si>
  <si>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</si>
  <si>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</si>
  <si>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</si>
  <si>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</si>
  <si>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</si>
  <si>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</si>
  <si>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</si>
  <si>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</si>
  <si>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</si>
  <si>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</si>
  <si>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</si>
  <si>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</si>
  <si>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</si>
  <si>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</si>
  <si>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</si>
  <si>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</si>
  <si>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</si>
  <si>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</si>
  <si>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</si>
  <si>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</si>
  <si>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</si>
  <si>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</si>
  <si>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</si>
  <si>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</si>
  <si>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</si>
  <si>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</si>
  <si>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</si>
  <si>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</si>
  <si>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</si>
  <si>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</si>
  <si>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</si>
  <si>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</si>
  <si>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</si>
  <si>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</si>
  <si>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</si>
  <si>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</si>
  <si>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</si>
  <si>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</si>
  <si>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</si>
  <si>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</si>
  <si>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</si>
  <si>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</si>
  <si>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</si>
  <si>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</si>
  <si>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</si>
  <si>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</si>
  <si>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</si>
  <si>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</si>
  <si>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</si>
  <si>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</si>
  <si>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</si>
  <si>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</si>
  <si>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</si>
  <si>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</si>
  <si>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</si>
  <si>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</si>
  <si>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</si>
  <si>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</si>
  <si>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</si>
  <si>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</si>
  <si>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</si>
  <si>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</si>
  <si>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</si>
  <si>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</si>
  <si>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</si>
  <si>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</si>
  <si>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</si>
  <si>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</si>
  <si>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</si>
  <si>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</si>
  <si>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</si>
  <si>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</si>
  <si>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</si>
  <si>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</si>
  <si>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</si>
  <si>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</si>
  <si>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</si>
  <si>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</si>
  <si>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</si>
  <si>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</si>
  <si>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</si>
  <si>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</si>
  <si>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</si>
  <si>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</si>
  <si>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</si>
  <si>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</si>
  <si>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</si>
  <si>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</si>
  <si>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</si>
  <si>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</si>
  <si>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</si>
  <si>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</si>
  <si>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</si>
  <si>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</si>
  <si>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</si>
  <si>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</si>
  <si>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</si>
  <si>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</si>
  <si>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</si>
  <si>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</si>
  <si>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</si>
  <si>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</si>
  <si>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</si>
  <si>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</si>
  <si>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</si>
  <si>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</si>
  <si>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</si>
  <si>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</si>
  <si>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</si>
  <si>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</si>
  <si>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</si>
  <si>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</si>
  <si>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</si>
  <si>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</si>
  <si>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</si>
  <si>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</si>
  <si>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</si>
  <si>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</si>
  <si>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</si>
  <si>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</si>
  <si>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</si>
  <si>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</si>
  <si>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</si>
  <si>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</si>
  <si>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</si>
  <si>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</si>
  <si>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</si>
  <si>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</si>
  <si>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</si>
  <si>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</si>
  <si>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</si>
  <si>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</si>
  <si>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</si>
  <si>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</si>
  <si>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</si>
  <si>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</si>
  <si>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</si>
  <si>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</si>
  <si>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</si>
  <si>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</si>
  <si>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</si>
  <si>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</si>
  <si>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</si>
  <si>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</si>
  <si>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</si>
  <si>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</si>
  <si>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</si>
  <si>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</si>
  <si>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</si>
  <si>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</si>
  <si>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</si>
  <si>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</si>
  <si>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</si>
  <si>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</si>
  <si>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</si>
  <si>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</si>
  <si>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</si>
  <si>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</si>
  <si>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</si>
  <si>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</si>
  <si>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</si>
  <si>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</si>
  <si>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</si>
  <si>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</si>
  <si>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</si>
  <si>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</si>
  <si>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</si>
  <si>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E_057931</t>
    <phoneticPr fontId="3" type="noConversion"/>
  </si>
  <si>
    <t>E_057975-057978</t>
    <phoneticPr fontId="3" type="noConversion"/>
  </si>
  <si>
    <t>E_057982</t>
    <phoneticPr fontId="3" type="noConversion"/>
  </si>
  <si>
    <t>E_057931/E_057982 full shutter가 닫히지 않아서 영상 이상 / 다음장에서 정상화됨</t>
    <phoneticPr fontId="3" type="noConversion"/>
  </si>
  <si>
    <t>E_057975-057978 full shutter가 닫히지 않아서 FSA Recycle후 정상화 됨</t>
    <phoneticPr fontId="3" type="noConversion"/>
  </si>
  <si>
    <t>C_057930-057950</t>
    <phoneticPr fontId="3" type="noConversion"/>
  </si>
  <si>
    <t>옅은 구름으로 오후 플랫 건너뜀</t>
    <phoneticPr fontId="3" type="noConversion"/>
  </si>
  <si>
    <t xml:space="preserve">[14:30~14:45] HA limit으로 MMA #81~128 스킵 / 해당 스크립트 15시 이후부터 관측 가능하여 KS4 관측 요청함 / 회신 후 KS4 관측 진행 / [15:10] MMA </t>
    <phoneticPr fontId="3" type="noConversion"/>
  </si>
  <si>
    <t>관측함</t>
    <phoneticPr fontId="3" type="noConversion"/>
  </si>
  <si>
    <t>HA limit로 인해 KS4 #1~19 /#24~37 스킵함 / #40 이후로 MMA 관측</t>
    <phoneticPr fontId="3" type="noConversion"/>
  </si>
  <si>
    <t>NNW</t>
    <phoneticPr fontId="3" type="noConversion"/>
  </si>
  <si>
    <t>SW</t>
    <phoneticPr fontId="3" type="noConversion"/>
  </si>
  <si>
    <t>SSW</t>
    <phoneticPr fontId="3" type="noConversion"/>
  </si>
  <si>
    <t>ASPEC-MMA</t>
    <phoneticPr fontId="3" type="noConversion"/>
  </si>
  <si>
    <t>27s/20k</t>
    <phoneticPr fontId="3" type="noConversion"/>
  </si>
  <si>
    <t>22s/21k 17s/24k 11s/24k</t>
    <phoneticPr fontId="3" type="noConversion"/>
  </si>
  <si>
    <t>DS9(영상 확인) 2회꺼짐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</si>
</sst>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I69" sqref="I69:J7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45977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0.42638888888888887</v>
      </c>
      <c r="D9" s="8">
        <v>2.6</v>
      </c>
      <c r="E9" s="8">
        <v>18.600000000000001</v>
      </c>
      <c r="F9" s="8">
        <v>24.7</v>
      </c>
      <c r="G9" s="36" t="s">
        <v>196</v>
      </c>
      <c r="H9" s="8">
        <v>10.8</v>
      </c>
      <c r="I9" s="36">
        <v>16.7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15.6</v>
      </c>
      <c r="F10" s="8">
        <v>39.4</v>
      </c>
      <c r="G10" s="36" t="s">
        <v>197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0.7270833333333333</v>
      </c>
      <c r="D11" s="15">
        <v>1.8</v>
      </c>
      <c r="E11" s="15">
        <v>12.1</v>
      </c>
      <c r="F11" s="15">
        <v>46</v>
      </c>
      <c r="G11" s="36" t="s">
        <v>198</v>
      </c>
      <c r="H11" s="15">
        <v>2.2000000000000002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24.300694444444446</v>
      </c>
      <c r="D12" s="19">
        <f>AVERAGE(D9:D11)</f>
        <v>2.2000000000000002</v>
      </c>
      <c r="E12" s="19">
        <f>AVERAGE(E9:E11)</f>
        <v>15.433333333333335</v>
      </c>
      <c r="F12" s="20">
        <f>AVERAGE(F9:F11)</f>
        <v>36.699999999999996</v>
      </c>
      <c r="G12" s="21"/>
      <c r="H12" s="22">
        <f>AVERAGE(H9:H11)</f>
        <v>5.666666666666667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199</v>
      </c>
      <c r="G16" s="27" t="s">
        <v>181</v>
      </c>
      <c r="H16" s="27" t="s">
        <v>199</v>
      </c>
      <c r="I16" s="113" t="s">
        <v>182</v>
      </c>
      <c r="J16" s="113" t="s">
        <v>180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0.37013888888888891</v>
      </c>
      <c r="D17" s="28">
        <v>0.37152777777777779</v>
      </c>
      <c r="E17" s="28">
        <v>0.39930555555555558</v>
      </c>
      <c r="F17" s="28">
        <v>0.41875000000000001</v>
      </c>
      <c r="G17" s="28">
        <v>0.61805555555555558</v>
      </c>
      <c r="H17" s="28">
        <v>0.63055555555555554</v>
      </c>
      <c r="I17" s="28">
        <v>0.72916666666666663</v>
      </c>
      <c r="J17" s="28">
        <v>0.76180555555555551</v>
      </c>
      <c r="K17" s="28"/>
      <c r="L17" s="28"/>
      <c r="M17" s="28"/>
      <c r="N17" s="28"/>
      <c r="O17" s="28"/>
      <c r="P17" s="28">
        <v>0.77708333333333335</v>
      </c>
    </row>
    <row r="18" spans="2:16" ht="14.1" customHeight="1" x14ac:dyDescent="0.35">
      <c r="B18" s="35" t="s">
        <v>42</v>
      </c>
      <c r="C18" s="27">
        <v>57924</v>
      </c>
      <c r="D18" s="27">
        <v>57925</v>
      </c>
      <c r="E18" s="27">
        <v>57944</v>
      </c>
      <c r="F18" s="27">
        <v>57956</v>
      </c>
      <c r="G18" s="27">
        <v>58040</v>
      </c>
      <c r="H18" s="27">
        <v>58046</v>
      </c>
      <c r="I18" s="27">
        <v>58091</v>
      </c>
      <c r="J18" s="27">
        <v>58103</v>
      </c>
      <c r="K18" s="27"/>
      <c r="L18" s="27"/>
      <c r="M18" s="27"/>
      <c r="N18" s="27"/>
      <c r="O18" s="27"/>
      <c r="P18" s="114">
        <v>58116</v>
      </c>
    </row>
    <row r="19" spans="2:16" ht="14.1" customHeight="1" thickBot="1" x14ac:dyDescent="0.4">
      <c r="B19" s="13" t="s">
        <v>43</v>
      </c>
      <c r="C19" s="29"/>
      <c r="D19" s="27">
        <v>57929</v>
      </c>
      <c r="E19" s="30">
        <v>57955</v>
      </c>
      <c r="F19" s="30">
        <v>58039</v>
      </c>
      <c r="G19" s="30">
        <v>58045</v>
      </c>
      <c r="H19" s="30">
        <v>58091</v>
      </c>
      <c r="I19" s="30">
        <v>58102</v>
      </c>
      <c r="J19" s="30">
        <v>58115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84</v>
      </c>
      <c r="G20" s="33">
        <f>IF(ISNUMBER(G18),G19-G18+1,"")</f>
        <v>6</v>
      </c>
      <c r="H20" s="33">
        <f>IF(ISNUMBER(H18),H19-H18+1,"")</f>
        <v>46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0.7631944444444444</v>
      </c>
      <c r="K23" s="102">
        <v>0.7631944444444444</v>
      </c>
      <c r="L23" s="112" t="s">
        <v>164</v>
      </c>
      <c r="M23" s="154" t="s">
        <v>200</v>
      </c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0.7680555555555556</v>
      </c>
      <c r="K25" s="102">
        <v>0.77013888888888893</v>
      </c>
      <c r="L25" s="36" t="s">
        <v>49</v>
      </c>
      <c r="M25" s="154" t="s">
        <v>201</v>
      </c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183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0.30138888888888887</v>
      </c>
      <c r="I30" s="43"/>
      <c r="J30" s="43"/>
      <c r="K30" s="44"/>
      <c r="L30" s="43"/>
      <c r="M30" s="43"/>
      <c r="N30" s="43"/>
      <c r="O30" s="45"/>
      <c r="P30" s="46">
        <f>SUM(C30:J30,L30:N30)</f>
        <v>0.30138888888888887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0.29791666666666666</v>
      </c>
      <c r="G31" s="7"/>
      <c r="H31" s="7"/>
      <c r="I31" s="7">
        <v>1.2500000000000001E-2</v>
      </c>
      <c r="J31" s="7"/>
      <c r="K31" s="7">
        <v>3.4722222222222224E-2</v>
      </c>
      <c r="L31" s="7"/>
      <c r="M31" s="7"/>
      <c r="N31" s="7"/>
      <c r="O31" s="48"/>
      <c r="P31" s="46">
        <f>SUM(C31:N31)</f>
        <v>0.34513888888888888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0.29791666666666666</v>
      </c>
      <c r="G34" s="106">
        <f t="shared" si="1"/>
        <v>0</v>
      </c>
      <c r="H34" s="106">
        <f t="shared" si="1"/>
        <v>0</v>
      </c>
      <c r="I34" s="106">
        <f t="shared" si="1"/>
        <v>1.2500000000000001E-2</v>
      </c>
      <c r="J34" s="106">
        <f t="shared" si="1"/>
        <v>0</v>
      </c>
      <c r="K34" s="106">
        <f t="shared" si="1"/>
        <v>3.4722222222222224E-2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0.34513888888888888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186</v>
      </c>
      <c r="F36" s="145"/>
      <c r="G36" s="144" t="s">
        <v>187</v>
      </c>
      <c r="H36" s="145"/>
      <c r="I36" s="144" t="s">
        <v>188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195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-155.357</v>
      </c>
      <c r="D72" s="60">
        <v>-163.01</v>
      </c>
      <c r="E72" s="96" t="s">
        <v>118</v>
      </c>
      <c r="F72" s="60">
        <v>24.2</v>
      </c>
      <c r="G72" s="60">
        <v>19.760000000000002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-147.154</v>
      </c>
      <c r="D73" s="60">
        <v>-157.40600000000001</v>
      </c>
      <c r="E73" s="98" t="s">
        <v>122</v>
      </c>
      <c r="F73" s="60">
        <v>26.31</v>
      </c>
      <c r="G73" s="60">
        <v>32.57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-203.45699999999999</v>
      </c>
      <c r="D74" s="60">
        <v>-204.52699999999999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-109.593</v>
      </c>
      <c r="D75" s="60">
        <v>-125.872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37.402000000000001</v>
      </c>
      <c r="D76" s="60">
        <v>29.736000000000001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34.503</v>
      </c>
      <c r="D77" s="60">
        <v>28.26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29.54</v>
      </c>
      <c r="D78" s="60">
        <v>23.350999999999999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27.853999999999999</v>
      </c>
      <c r="D79" s="60">
        <v>21.908999999999999</v>
      </c>
      <c r="E79" s="96" t="s">
        <v>152</v>
      </c>
      <c r="F79" s="60">
        <v>29.1</v>
      </c>
      <c r="G79" s="60">
        <v>13.7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1.8700000000000001E-5</v>
      </c>
      <c r="D80" s="115">
        <v>1.7900000000000001E-5</v>
      </c>
      <c r="E80" s="98" t="s">
        <v>157</v>
      </c>
      <c r="F80" s="60">
        <v>18.5</v>
      </c>
      <c r="G80" s="60">
        <v>49.7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2025-11-16T18:53:36Z</dcterms:modified>
</cp:coreProperties>
</file>