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57B6E0B1-2C36-45AA-B7FA-D571D8D70A9F}" xr6:coauthVersionLast="47" xr6:coauthVersionMax="47" xr10:uidLastSave="{00000000-0000-0000-0000-000000000000}"/>
  <bookViews>
    <workbookView xWindow="26940" yWindow="4020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<sst xmlns="http://schemas.openxmlformats.org/spreadsheetml/2006/main" count="221" uniqueCount="207">
  <si>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</si>
  <si>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</si>
  <si>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</si>
  <si>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</si>
  <si>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</si>
  <si>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</si>
  <si>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</si>
  <si>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</si>
  <si>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</si>
  <si>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</si>
  <si>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</si>
  <si>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</si>
  <si>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</si>
  <si>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</si>
  <si>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</si>
  <si>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</si>
  <si>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</si>
  <si>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</si>
  <si>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</si>
  <si>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</si>
  <si>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</si>
  <si>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</si>
  <si>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</si>
  <si>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</si>
  <si>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</si>
  <si>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</si>
  <si>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</si>
  <si>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</si>
  <si>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</si>
  <si>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</si>
  <si>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</si>
  <si>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</si>
  <si>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</si>
  <si>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</si>
  <si>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</si>
  <si>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</si>
  <si>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</si>
  <si>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</si>
  <si>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</si>
  <si>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</si>
  <si>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</si>
  <si>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</si>
  <si>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</si>
  <si>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</si>
  <si>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</si>
  <si>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</si>
  <si>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</si>
  <si>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</si>
  <si>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</si>
  <si>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</si>
  <si>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</si>
  <si>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</si>
  <si>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</si>
  <si>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</si>
  <si>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</si>
  <si>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</si>
  <si>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</si>
  <si>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</si>
  <si>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</si>
  <si>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</si>
  <si>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</si>
  <si>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</si>
  <si>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</si>
  <si>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</si>
  <si>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</si>
  <si>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</si>
  <si>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</si>
  <si>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</si>
  <si>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</si>
  <si>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</si>
  <si>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</si>
  <si>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</si>
  <si>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</si>
  <si>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</si>
  <si>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</si>
  <si>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</si>
  <si>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</si>
  <si>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</si>
  <si>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</si>
  <si>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</si>
  <si>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</si>
  <si>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</si>
  <si>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</si>
  <si>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</si>
  <si>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</si>
  <si>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</si>
  <si>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</si>
  <si>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</si>
  <si>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</si>
  <si>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</si>
  <si>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</si>
  <si>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</si>
  <si>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</si>
  <si>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</si>
  <si>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</si>
  <si>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</si>
  <si>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</si>
  <si>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</si>
  <si>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</si>
  <si>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</si>
  <si>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</si>
  <si>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</si>
  <si>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</si>
  <si>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</si>
  <si>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</si>
  <si>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</si>
  <si>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</si>
  <si>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</si>
  <si>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</si>
  <si>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</si>
  <si>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</si>
  <si>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</si>
  <si>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</si>
  <si>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</si>
  <si>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</si>
  <si>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</si>
  <si>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</si>
  <si>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</si>
  <si>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</si>
  <si>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</si>
  <si>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</si>
  <si>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</si>
  <si>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</si>
  <si>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</si>
  <si>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</si>
  <si>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</si>
  <si>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</si>
  <si>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</si>
  <si>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</si>
  <si>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</si>
  <si>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</si>
  <si>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</si>
  <si>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</si>
  <si>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</si>
  <si>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</si>
  <si>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</si>
  <si>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</si>
  <si>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</si>
  <si>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</si>
  <si>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</si>
  <si>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</si>
  <si>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</si>
  <si>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</si>
  <si>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</si>
  <si>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</si>
  <si>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</si>
  <si>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</si>
  <si>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</si>
  <si>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</si>
  <si>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</si>
  <si>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</si>
  <si>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</si>
  <si>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</si>
  <si>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</si>
  <si>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</si>
  <si>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</si>
  <si>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</si>
  <si>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</si>
  <si>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</si>
  <si>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</si>
  <si>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</si>
  <si>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</si>
  <si>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</si>
  <si>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</si>
  <si>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</si>
  <si>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</si>
  <si>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</si>
  <si>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</si>
  <si>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</si>
  <si>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</si>
  <si>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</si>
  <si>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</si>
  <si>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</si>
  <si>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</si>
  <si>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</si>
  <si>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</si>
  <si>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</si>
  <si>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</si>
  <si>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</si>
  <si>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</si>
  <si>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</si>
  <si>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</si>
  <si>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TMT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</si>
  <si>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</si>
  <si>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</si>
  <si>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</si>
  <si>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E_057695</t>
    <phoneticPr fontId="3" type="noConversion"/>
  </si>
  <si>
    <t>I_057695-057699</t>
    <phoneticPr fontId="3" type="noConversion"/>
  </si>
  <si>
    <t>F_057696-057699</t>
    <phoneticPr fontId="3" type="noConversion"/>
  </si>
  <si>
    <t>I_057699</t>
    <phoneticPr fontId="3" type="noConversion"/>
  </si>
  <si>
    <t>E_057695 미러 커버 닫고 관측</t>
    <phoneticPr fontId="3" type="noConversion"/>
  </si>
  <si>
    <t>I_057695-057699 filter I 누락됨</t>
    <phoneticPr fontId="3" type="noConversion"/>
  </si>
  <si>
    <t>I_057699 projid를 잘못 입력</t>
    <phoneticPr fontId="3" type="noConversion"/>
  </si>
  <si>
    <t>M_057724</t>
    <phoneticPr fontId="3" type="noConversion"/>
  </si>
  <si>
    <t>E_057740</t>
    <phoneticPr fontId="3" type="noConversion"/>
  </si>
  <si>
    <t>E_057740 full shutter 닫히지 않아 영상 이상 / 다음장 정상화됨</t>
    <phoneticPr fontId="3" type="noConversion"/>
  </si>
  <si>
    <t>M_057790-057791:N</t>
    <phoneticPr fontId="3" type="noConversion"/>
  </si>
  <si>
    <t>ASPEC-MMA</t>
    <phoneticPr fontId="3" type="noConversion"/>
  </si>
  <si>
    <t>M_057694:K</t>
    <phoneticPr fontId="3" type="noConversion"/>
  </si>
  <si>
    <t>C_057777-057793</t>
    <phoneticPr fontId="3" type="noConversion"/>
  </si>
  <si>
    <t>[14:40] 짙은 구름으로 관측 중단 / [15:50] 관측 재개</t>
    <phoneticPr fontId="3" type="noConversion"/>
  </si>
  <si>
    <t>SSW</t>
    <phoneticPr fontId="3" type="noConversion"/>
  </si>
  <si>
    <t>N</t>
    <phoneticPr fontId="3" type="noConversion"/>
  </si>
  <si>
    <t>NNE</t>
    <phoneticPr fontId="3" type="noConversion"/>
  </si>
  <si>
    <t>ICS 렉으로 인해 커서가 먹히지 않음 / single mouse mode로 ICS 디스토리 후 정상화됨 / 오후 플랫 건너뜀</t>
    <phoneticPr fontId="3" type="noConversion"/>
  </si>
  <si>
    <t>50s/29k 33s/28k 21s/26k 13s/22k</t>
    <phoneticPr fontId="3" type="noConversion"/>
  </si>
  <si>
    <t>17s/22k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</si>
</sst>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45975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85.655737704918039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179</v>
      </c>
      <c r="D4" s="3" t="s">
        <v>184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0.4236111111111111</v>
      </c>
      <c r="D9" s="8">
        <v>1.6</v>
      </c>
      <c r="E9" s="8">
        <v>19.100000000000001</v>
      </c>
      <c r="F9" s="8">
        <v>30.9</v>
      </c>
      <c r="G9" s="36" t="s">
        <v>201</v>
      </c>
      <c r="H9" s="8">
        <v>0.2</v>
      </c>
      <c r="I9" s="36">
        <v>35.1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2.4</v>
      </c>
      <c r="E10" s="8">
        <v>18.7</v>
      </c>
      <c r="F10" s="8">
        <v>34.200000000000003</v>
      </c>
      <c r="G10" s="36" t="s">
        <v>202</v>
      </c>
      <c r="H10" s="8">
        <v>2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0.72777777777777775</v>
      </c>
      <c r="D11" s="15">
        <v>2.2000000000000002</v>
      </c>
      <c r="E11" s="15">
        <v>14.5</v>
      </c>
      <c r="F11" s="15">
        <v>65.7</v>
      </c>
      <c r="G11" s="36" t="s">
        <v>203</v>
      </c>
      <c r="H11" s="15">
        <v>3.9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24.304166666666667</v>
      </c>
      <c r="D12" s="19">
        <f>AVERAGE(D9:D11)</f>
        <v>2.0666666666666669</v>
      </c>
      <c r="E12" s="19">
        <f>AVERAGE(E9:E11)</f>
        <v>17.433333333333334</v>
      </c>
      <c r="F12" s="20">
        <f>AVERAGE(F9:F11)</f>
        <v>43.6</v>
      </c>
      <c r="G12" s="21"/>
      <c r="H12" s="22">
        <f>AVERAGE(H9:H11)</f>
        <v>2.0333333333333332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182</v>
      </c>
      <c r="F16" s="27" t="s">
        <v>181</v>
      </c>
      <c r="G16" s="27" t="s">
        <v>197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0.37569444444444444</v>
      </c>
      <c r="D17" s="28">
        <v>0.37638888888888888</v>
      </c>
      <c r="E17" s="28">
        <v>0.39930555555555558</v>
      </c>
      <c r="F17" s="28">
        <v>0.41944444444444445</v>
      </c>
      <c r="G17" s="28">
        <v>0.45555555555555555</v>
      </c>
      <c r="H17" s="28">
        <v>0.72986111111111107</v>
      </c>
      <c r="I17" s="28">
        <v>0.76249999999999996</v>
      </c>
      <c r="J17" s="28"/>
      <c r="K17" s="28"/>
      <c r="L17" s="28"/>
      <c r="M17" s="28"/>
      <c r="N17" s="28"/>
      <c r="O17" s="28"/>
      <c r="P17" s="28">
        <v>0.77708333333333335</v>
      </c>
    </row>
    <row r="18" spans="2:16" ht="14.1" customHeight="1" x14ac:dyDescent="0.35">
      <c r="B18" s="35" t="s">
        <v>42</v>
      </c>
      <c r="C18" s="27">
        <v>57689</v>
      </c>
      <c r="D18" s="27">
        <v>57690</v>
      </c>
      <c r="E18" s="27">
        <v>57703</v>
      </c>
      <c r="F18" s="27">
        <v>57715</v>
      </c>
      <c r="G18" s="27">
        <v>57725</v>
      </c>
      <c r="H18" s="27">
        <v>57824</v>
      </c>
      <c r="I18" s="27">
        <v>57836</v>
      </c>
      <c r="J18" s="27"/>
      <c r="K18" s="27"/>
      <c r="L18" s="27"/>
      <c r="M18" s="27"/>
      <c r="N18" s="27"/>
      <c r="O18" s="27"/>
      <c r="P18" s="114">
        <v>57847</v>
      </c>
    </row>
    <row r="19" spans="2:16" ht="14.1" customHeight="1" thickBot="1" x14ac:dyDescent="0.4">
      <c r="B19" s="13" t="s">
        <v>43</v>
      </c>
      <c r="C19" s="29"/>
      <c r="D19" s="27">
        <v>57693</v>
      </c>
      <c r="E19" s="30">
        <v>57714</v>
      </c>
      <c r="F19" s="30">
        <v>57723</v>
      </c>
      <c r="G19" s="30">
        <v>57823</v>
      </c>
      <c r="H19" s="30">
        <v>57835</v>
      </c>
      <c r="I19" s="30">
        <v>57846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4</v>
      </c>
      <c r="E20" s="33">
        <f>IF(ISNUMBER(E18),E19-E18+1,"")</f>
        <v>12</v>
      </c>
      <c r="F20" s="33">
        <f>IF(ISNUMBER(F18),F19-F18+1,"")</f>
        <v>9</v>
      </c>
      <c r="G20" s="33">
        <f>IF(ISNUMBER(G18),G19-G18+1,"")</f>
        <v>99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>
        <v>0.7631944444444444</v>
      </c>
      <c r="K24" s="102">
        <v>0.76666666666666672</v>
      </c>
      <c r="L24" s="36" t="s">
        <v>175</v>
      </c>
      <c r="M24" s="154" t="s">
        <v>205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>
        <v>0.7680555555555556</v>
      </c>
      <c r="K26" s="102">
        <v>0.7680555555555556</v>
      </c>
      <c r="L26" s="36" t="s">
        <v>183</v>
      </c>
      <c r="M26" s="154" t="s">
        <v>206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0.3034722222222222</v>
      </c>
      <c r="I30" s="43"/>
      <c r="J30" s="43"/>
      <c r="K30" s="44"/>
      <c r="L30" s="43"/>
      <c r="M30" s="43"/>
      <c r="N30" s="43"/>
      <c r="O30" s="45"/>
      <c r="P30" s="46">
        <f>SUM(C30:J30,L30:N30)</f>
        <v>0.3034722222222222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0.2673611111111111</v>
      </c>
      <c r="G31" s="7"/>
      <c r="H31" s="7"/>
      <c r="I31" s="7">
        <v>3.6111111111111108E-2</v>
      </c>
      <c r="J31" s="7"/>
      <c r="K31" s="7">
        <v>3.5416666666666666E-2</v>
      </c>
      <c r="L31" s="7"/>
      <c r="M31" s="7"/>
      <c r="N31" s="7"/>
      <c r="O31" s="48"/>
      <c r="P31" s="46">
        <f>SUM(C31:N31)</f>
        <v>0.33888888888888885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4.8611111111111112E-2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4.8611111111111112E-2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0.21875</v>
      </c>
      <c r="G34" s="106">
        <f t="shared" si="1"/>
        <v>0</v>
      </c>
      <c r="H34" s="106">
        <f t="shared" si="1"/>
        <v>0</v>
      </c>
      <c r="I34" s="106">
        <f t="shared" si="1"/>
        <v>3.6111111111111108E-2</v>
      </c>
      <c r="J34" s="106">
        <f t="shared" si="1"/>
        <v>0</v>
      </c>
      <c r="K34" s="106">
        <f t="shared" si="1"/>
        <v>3.5416666666666666E-2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0.29027777777777775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198</v>
      </c>
      <c r="D36" s="145"/>
      <c r="E36" s="144" t="s">
        <v>186</v>
      </c>
      <c r="F36" s="145"/>
      <c r="G36" s="144" t="s">
        <v>188</v>
      </c>
      <c r="H36" s="145"/>
      <c r="I36" s="144" t="s">
        <v>187</v>
      </c>
      <c r="J36" s="145"/>
      <c r="K36" s="144" t="s">
        <v>189</v>
      </c>
      <c r="L36" s="145"/>
      <c r="M36" s="144" t="s">
        <v>193</v>
      </c>
      <c r="N36" s="145"/>
      <c r="O36" s="117" t="s">
        <v>194</v>
      </c>
      <c r="P36" s="117"/>
    </row>
    <row r="37" spans="2:16" ht="18" customHeight="1" x14ac:dyDescent="0.35">
      <c r="B37" s="158"/>
      <c r="C37" s="144" t="s">
        <v>199</v>
      </c>
      <c r="D37" s="145"/>
      <c r="E37" s="117" t="s">
        <v>196</v>
      </c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204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195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 t="s">
        <v>200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178</v>
      </c>
      <c r="C54" s="184"/>
      <c r="D54" s="184"/>
      <c r="E54" s="184"/>
      <c r="F54" s="108"/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-155.44499999999999</v>
      </c>
      <c r="D72" s="60">
        <v>-161.78700000000001</v>
      </c>
      <c r="E72" s="96" t="s">
        <v>118</v>
      </c>
      <c r="F72" s="60">
        <v>24.2</v>
      </c>
      <c r="G72" s="60">
        <v>21.41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-147.262</v>
      </c>
      <c r="D73" s="60">
        <v>-155.67699999999999</v>
      </c>
      <c r="E73" s="98" t="s">
        <v>122</v>
      </c>
      <c r="F73" s="60">
        <v>28.7</v>
      </c>
      <c r="G73" s="60">
        <v>42.41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-203.547</v>
      </c>
      <c r="D74" s="60">
        <v>-204.40199999999999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-110.355</v>
      </c>
      <c r="D75" s="60">
        <v>-123.828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37.314</v>
      </c>
      <c r="D76" s="60">
        <v>31.681000000000001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34.493000000000002</v>
      </c>
      <c r="D77" s="60">
        <v>30.184999999999999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29.603000000000002</v>
      </c>
      <c r="D78" s="60">
        <v>25.327000000000002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27.949000000000002</v>
      </c>
      <c r="D79" s="60">
        <v>23.887</v>
      </c>
      <c r="E79" s="96" t="s">
        <v>152</v>
      </c>
      <c r="F79" s="60">
        <v>28.5</v>
      </c>
      <c r="G79" s="60">
        <v>16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1.7499999999999998E-5</v>
      </c>
      <c r="D80" s="115">
        <v>1.7499999999999998E-5</v>
      </c>
      <c r="E80" s="98" t="s">
        <v>157</v>
      </c>
      <c r="F80" s="60">
        <v>22.9</v>
      </c>
      <c r="G80" s="60">
        <v>77.2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2025-11-14T18:51:29Z</dcterms:modified>
</cp:coreProperties>
</file>