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DAE3CB92-827C-40ED-821E-63BB5D40621D}" xr6:coauthVersionLast="47" xr6:coauthVersionMax="47" xr10:uidLastSave="{00000000-0000-0000-0000-000000000000}"/>
  <bookViews>
    <workbookView xWindow="25152" yWindow="3888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<sst xmlns="http://schemas.openxmlformats.org/spreadsheetml/2006/main" count="221" uniqueCount="207">
  <si>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</si>
  <si>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</si>
  <si>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</si>
  <si>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</si>
  <si>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</si>
  <si>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</si>
  <si>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</si>
  <si>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</si>
  <si>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</si>
  <si>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</si>
  <si>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</si>
  <si>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</si>
  <si>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</si>
  <si>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</si>
  <si>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</si>
  <si>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</si>
  <si>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</si>
  <si>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</si>
  <si>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</si>
  <si>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</si>
  <si>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</si>
  <si>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</si>
  <si>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</si>
  <si>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</si>
  <si>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</si>
  <si>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</si>
  <si>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</si>
  <si>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</si>
  <si>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</si>
  <si>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</si>
  <si>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</si>
  <si>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</si>
  <si>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</si>
  <si>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</si>
  <si>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</si>
  <si>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</si>
  <si>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</si>
  <si>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</si>
  <si>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</si>
  <si>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</si>
  <si>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</si>
  <si>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</si>
  <si>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</si>
  <si>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</si>
  <si>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</si>
  <si>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</si>
  <si>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</si>
  <si>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</si>
  <si>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</si>
  <si>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</si>
  <si>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</si>
  <si>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</si>
  <si>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</si>
  <si>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</si>
  <si>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</si>
  <si>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</si>
  <si>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</si>
  <si>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</si>
  <si>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</si>
  <si>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</si>
  <si>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</si>
  <si>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</si>
  <si>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</si>
  <si>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</si>
  <si>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</si>
  <si>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</si>
  <si>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</si>
  <si>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</si>
  <si>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</si>
  <si>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</si>
  <si>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</si>
  <si>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</si>
  <si>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</si>
  <si>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</si>
  <si>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</si>
  <si>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</si>
  <si>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</si>
  <si>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</si>
  <si>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</si>
  <si>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</si>
  <si>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</si>
  <si>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</si>
  <si>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</si>
  <si>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</si>
  <si>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</si>
  <si>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</si>
  <si>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</si>
  <si>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</si>
  <si>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</si>
  <si>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</si>
  <si>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</si>
  <si>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</si>
  <si>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</si>
  <si>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</si>
  <si>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</si>
  <si>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</si>
  <si>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</si>
  <si>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</si>
  <si>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</si>
  <si>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</si>
  <si>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</si>
  <si>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</si>
  <si>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</si>
  <si>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</si>
  <si>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</si>
  <si>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</si>
  <si>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</si>
  <si>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</si>
  <si>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</si>
  <si>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</si>
  <si>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</si>
  <si>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</si>
  <si>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</si>
  <si>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</si>
  <si>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</si>
  <si>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</si>
  <si>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</si>
  <si>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</si>
  <si>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</si>
  <si>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</si>
  <si>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</si>
  <si>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</si>
  <si>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</si>
  <si>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</si>
  <si>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</si>
  <si>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</si>
  <si>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</si>
  <si>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</si>
  <si>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</si>
  <si>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</si>
  <si>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</si>
  <si>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</si>
  <si>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</si>
  <si>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</si>
  <si>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</si>
  <si>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</si>
  <si>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</si>
  <si>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</si>
  <si>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</si>
  <si>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</si>
  <si>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</si>
  <si>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</si>
  <si>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</si>
  <si>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</si>
  <si>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</si>
  <si>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</si>
  <si>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</si>
  <si>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</si>
  <si>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</si>
  <si>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</si>
  <si>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</si>
  <si>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</si>
  <si>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</si>
  <si>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</si>
  <si>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</si>
  <si>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</si>
  <si>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</si>
  <si>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</si>
  <si>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</si>
  <si>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</si>
  <si>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</si>
  <si>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</si>
  <si>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</si>
  <si>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</si>
  <si>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</si>
  <si>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</si>
  <si>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</si>
  <si>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</si>
  <si>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</si>
  <si>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</si>
  <si>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</si>
  <si>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</si>
  <si>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</si>
  <si>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</si>
  <si>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</si>
  <si>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</si>
  <si>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</si>
  <si>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</si>
  <si>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</si>
  <si>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</si>
  <si>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ALL</t>
    <phoneticPr fontId="3" type="noConversion"/>
  </si>
  <si>
    <t>ASPEC-KS4</t>
    <phoneticPr fontId="3" type="noConversion"/>
  </si>
  <si>
    <t>TMT</t>
    <phoneticPr fontId="3" type="noConversion"/>
  </si>
  <si>
    <t>B</t>
    <phoneticPr fontId="3" type="noConversion"/>
  </si>
  <si>
    <t>E_057321</t>
    <phoneticPr fontId="3" type="noConversion"/>
  </si>
  <si>
    <t>E_057330</t>
    <phoneticPr fontId="3" type="noConversion"/>
  </si>
  <si>
    <t>신가은</t>
    <phoneticPr fontId="3" type="noConversion"/>
  </si>
  <si>
    <t>G_057351</t>
    <phoneticPr fontId="3" type="noConversion"/>
  </si>
  <si>
    <t>D_057399</t>
    <phoneticPr fontId="3" type="noConversion"/>
  </si>
  <si>
    <t>I_057309</t>
    <phoneticPr fontId="3" type="noConversion"/>
  </si>
  <si>
    <t>I_057309 object 이름 잘못 넣음</t>
    <phoneticPr fontId="3" type="noConversion"/>
  </si>
  <si>
    <t>KS4 스크립트 #15~21 관측 영역이 mirror angle limit이 걸려 연속적으로 망원경멈춤 / 해당 스크립트 건너뜀</t>
    <phoneticPr fontId="3" type="noConversion"/>
  </si>
  <si>
    <t xml:space="preserve">[10:50~12:15] mirror angle limit으로 망원경 연속적으로 멈춰서 수동으로 망원경 stow 후 엔코더 실행함 / 이후 연속적으로 망원경 멈춤 지속 / 엔코더 </t>
    <phoneticPr fontId="3" type="noConversion"/>
  </si>
  <si>
    <t>재실행 했지만 변화 없음 / 스크립트 건너뜀</t>
    <phoneticPr fontId="3" type="noConversion"/>
  </si>
  <si>
    <t>E_057315-057317</t>
    <phoneticPr fontId="3" type="noConversion"/>
  </si>
  <si>
    <t>M_057376-057377:T</t>
    <phoneticPr fontId="3" type="noConversion"/>
  </si>
  <si>
    <t>E_057315-057317/E_057321/E_057330 full shutter가 닫히지 않아서 영상이상 / 다음장에서 정상화됨</t>
    <phoneticPr fontId="3" type="noConversion"/>
  </si>
  <si>
    <t>G_057351 T칩에서 고스트 발생 / 다음장 정상화됨</t>
    <phoneticPr fontId="3" type="noConversion"/>
  </si>
  <si>
    <t>D_057399 돔셔터 이상으로 가려져 영상 이상 / 2번 실행 후 정상화 됨</t>
    <phoneticPr fontId="3" type="noConversion"/>
  </si>
  <si>
    <t>SW</t>
    <phoneticPr fontId="3" type="noConversion"/>
  </si>
  <si>
    <t>ESE</t>
    <phoneticPr fontId="3" type="noConversion"/>
  </si>
  <si>
    <t>E</t>
    <phoneticPr fontId="3" type="noConversion"/>
  </si>
  <si>
    <t>월령 40% 이상으로 방풍막 연결 1번 3회 / 2번 1회</t>
    <phoneticPr fontId="3" type="noConversion"/>
  </si>
  <si>
    <t>8s/27k 16s/29k 20s/25k</t>
    <phoneticPr fontId="3" type="noConversion"/>
  </si>
  <si>
    <t>15s/24k 17s/21k</t>
    <phoneticPr fontId="3" type="noConversion"/>
  </si>
  <si>
    <t>50s/24k 35s/25k 22s/22k 13s/23k</t>
    <phoneticPr fontId="3" type="noConversion"/>
  </si>
  <si>
    <t>5s/25k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</si>
</sst>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M66" sqref="M66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45972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83.234714003944759</v>
      </c>
      <c r="M3" s="149"/>
      <c r="N3" s="62" t="s">
        <v>3</v>
      </c>
      <c r="O3" s="149">
        <f>(P31-P33)/P31*100</f>
        <v>83.234714003944759</v>
      </c>
      <c r="P3" s="149"/>
    </row>
    <row r="4" spans="2:16" ht="14.25" customHeight="1" x14ac:dyDescent="0.35">
      <c r="B4" s="34" t="s">
        <v>4</v>
      </c>
      <c r="C4" s="2" t="s">
        <v>179</v>
      </c>
      <c r="D4" s="3" t="s">
        <v>186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0.42152777777777778</v>
      </c>
      <c r="D9" s="8">
        <v>2.8</v>
      </c>
      <c r="E9" s="8">
        <v>10.6</v>
      </c>
      <c r="F9" s="8">
        <v>41.6</v>
      </c>
      <c r="G9" s="36" t="s">
        <v>199</v>
      </c>
      <c r="H9" s="8">
        <v>5.3</v>
      </c>
      <c r="I9" s="36">
        <v>66.5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2.9</v>
      </c>
      <c r="E10" s="8">
        <v>6.4</v>
      </c>
      <c r="F10" s="8">
        <v>43.2</v>
      </c>
      <c r="G10" s="36" t="s">
        <v>200</v>
      </c>
      <c r="H10" s="8">
        <v>2.2000000000000002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0.72986111111111107</v>
      </c>
      <c r="D11" s="15">
        <v>1.5</v>
      </c>
      <c r="E11" s="15">
        <v>5</v>
      </c>
      <c r="F11" s="15">
        <v>46.4</v>
      </c>
      <c r="G11" s="36" t="s">
        <v>201</v>
      </c>
      <c r="H11" s="15">
        <v>3.7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24.30833333333333</v>
      </c>
      <c r="D12" s="19">
        <f>AVERAGE(D9:D11)</f>
        <v>2.4</v>
      </c>
      <c r="E12" s="19">
        <f>AVERAGE(E9:E11)</f>
        <v>7.333333333333333</v>
      </c>
      <c r="F12" s="20">
        <f>AVERAGE(F9:F11)</f>
        <v>43.733333333333341</v>
      </c>
      <c r="G12" s="21"/>
      <c r="H12" s="22">
        <f>AVERAGE(H9:H11)</f>
        <v>3.7333333333333329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177</v>
      </c>
      <c r="D16" s="27" t="s">
        <v>180</v>
      </c>
      <c r="E16" s="27" t="s">
        <v>182</v>
      </c>
      <c r="F16" s="27" t="s">
        <v>181</v>
      </c>
      <c r="G16" s="27" t="s">
        <v>182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0.3659722222222222</v>
      </c>
      <c r="D17" s="28">
        <v>0.36666666666666664</v>
      </c>
      <c r="E17" s="28">
        <v>0.39513888888888887</v>
      </c>
      <c r="F17" s="28">
        <v>0.41666666666666669</v>
      </c>
      <c r="G17" s="28">
        <v>0.7319444444444444</v>
      </c>
      <c r="H17" s="28">
        <v>0.76388888888888884</v>
      </c>
      <c r="I17" s="28"/>
      <c r="J17" s="28"/>
      <c r="K17" s="28"/>
      <c r="L17" s="28"/>
      <c r="M17" s="28"/>
      <c r="N17" s="28"/>
      <c r="O17" s="28"/>
      <c r="P17" s="28">
        <v>0.77986111111111112</v>
      </c>
    </row>
    <row r="18" spans="2:16" ht="14.1" customHeight="1" x14ac:dyDescent="0.35">
      <c r="B18" s="35" t="s">
        <v>42</v>
      </c>
      <c r="C18" s="27">
        <v>57295</v>
      </c>
      <c r="D18" s="27">
        <v>57296</v>
      </c>
      <c r="E18" s="27">
        <v>57318</v>
      </c>
      <c r="F18" s="27">
        <v>57330</v>
      </c>
      <c r="G18" s="27">
        <v>57442</v>
      </c>
      <c r="H18" s="27">
        <v>57454</v>
      </c>
      <c r="I18" s="27"/>
      <c r="J18" s="27"/>
      <c r="K18" s="27"/>
      <c r="L18" s="27"/>
      <c r="M18" s="27"/>
      <c r="N18" s="27"/>
      <c r="O18" s="27"/>
      <c r="P18" s="114">
        <v>57467</v>
      </c>
    </row>
    <row r="19" spans="2:16" ht="14.1" customHeight="1" thickBot="1" x14ac:dyDescent="0.4">
      <c r="B19" s="13" t="s">
        <v>43</v>
      </c>
      <c r="C19" s="29"/>
      <c r="D19" s="27">
        <v>57308</v>
      </c>
      <c r="E19" s="30">
        <v>57329</v>
      </c>
      <c r="F19" s="30">
        <v>57441</v>
      </c>
      <c r="G19" s="30">
        <v>57453</v>
      </c>
      <c r="H19" s="30">
        <v>57466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112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12">
        <v>0.37638888888888888</v>
      </c>
      <c r="D24" s="112">
        <v>0.37916666666666665</v>
      </c>
      <c r="E24" s="109" t="s">
        <v>176</v>
      </c>
      <c r="F24" s="154" t="s">
        <v>203</v>
      </c>
      <c r="G24" s="154"/>
      <c r="H24" s="154"/>
      <c r="I24" s="154"/>
      <c r="J24" s="102">
        <v>0.76458333333333328</v>
      </c>
      <c r="K24" s="102">
        <v>0.76875000000000004</v>
      </c>
      <c r="L24" s="36" t="s">
        <v>175</v>
      </c>
      <c r="M24" s="154" t="s">
        <v>205</v>
      </c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12">
        <v>0.38263888888888886</v>
      </c>
      <c r="D26" s="112">
        <v>0.3840277777777778</v>
      </c>
      <c r="E26" s="109" t="s">
        <v>164</v>
      </c>
      <c r="F26" s="154" t="s">
        <v>204</v>
      </c>
      <c r="G26" s="154"/>
      <c r="H26" s="154"/>
      <c r="I26" s="154"/>
      <c r="J26" s="102">
        <v>0.7729166666666667</v>
      </c>
      <c r="K26" s="102">
        <v>0.7729166666666667</v>
      </c>
      <c r="L26" s="36" t="s">
        <v>183</v>
      </c>
      <c r="M26" s="154" t="s">
        <v>206</v>
      </c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0.30763888888888891</v>
      </c>
      <c r="I30" s="43"/>
      <c r="J30" s="43"/>
      <c r="K30" s="44"/>
      <c r="L30" s="43"/>
      <c r="M30" s="43"/>
      <c r="N30" s="43"/>
      <c r="O30" s="45"/>
      <c r="P30" s="46">
        <f>SUM(C30:J30,L30:N30)</f>
        <v>0.30763888888888891</v>
      </c>
    </row>
    <row r="31" spans="2:16" ht="14.1" customHeight="1" x14ac:dyDescent="0.35">
      <c r="B31" s="37" t="s">
        <v>169</v>
      </c>
      <c r="C31" s="47"/>
      <c r="D31" s="7"/>
      <c r="E31" s="7"/>
      <c r="F31" s="7"/>
      <c r="G31" s="7"/>
      <c r="H31" s="7"/>
      <c r="I31" s="7">
        <v>0.31527777777777777</v>
      </c>
      <c r="J31" s="7"/>
      <c r="K31" s="7">
        <v>3.6805555555555557E-2</v>
      </c>
      <c r="L31" s="7"/>
      <c r="M31" s="7"/>
      <c r="N31" s="7"/>
      <c r="O31" s="48"/>
      <c r="P31" s="46">
        <f>SUM(C31:N31)</f>
        <v>0.3520833333333333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>
        <v>5.9027777777777776E-2</v>
      </c>
      <c r="J33" s="53"/>
      <c r="K33" s="53"/>
      <c r="L33" s="53"/>
      <c r="M33" s="53"/>
      <c r="N33" s="53"/>
      <c r="O33" s="54"/>
      <c r="P33" s="55">
        <f>SUM(C33:N33)</f>
        <v>5.9027777777777776E-2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0.25624999999999998</v>
      </c>
      <c r="J34" s="106">
        <f t="shared" si="1"/>
        <v>0</v>
      </c>
      <c r="K34" s="106">
        <f t="shared" si="1"/>
        <v>3.6805555555555557E-2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0.29305555555555551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189</v>
      </c>
      <c r="D36" s="145"/>
      <c r="E36" s="144" t="s">
        <v>194</v>
      </c>
      <c r="F36" s="145"/>
      <c r="G36" s="144" t="s">
        <v>184</v>
      </c>
      <c r="H36" s="145"/>
      <c r="I36" s="144" t="s">
        <v>185</v>
      </c>
      <c r="J36" s="145"/>
      <c r="K36" s="144" t="s">
        <v>195</v>
      </c>
      <c r="L36" s="145"/>
      <c r="M36" s="144" t="s">
        <v>187</v>
      </c>
      <c r="N36" s="145"/>
      <c r="O36" s="117" t="s">
        <v>188</v>
      </c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190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191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192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193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196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 t="s">
        <v>197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 t="s">
        <v>198</v>
      </c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1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-157.405</v>
      </c>
      <c r="D72" s="60">
        <v>-164.95599999999999</v>
      </c>
      <c r="E72" s="96" t="s">
        <v>118</v>
      </c>
      <c r="F72" s="60">
        <v>22.92</v>
      </c>
      <c r="G72" s="60">
        <v>19.11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-149.96799999999999</v>
      </c>
      <c r="D73" s="60">
        <v>-161.066</v>
      </c>
      <c r="E73" s="98" t="s">
        <v>122</v>
      </c>
      <c r="F73" s="60">
        <v>27.14</v>
      </c>
      <c r="G73" s="60">
        <v>23.96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-203.65899999999999</v>
      </c>
      <c r="D74" s="60">
        <v>-203.50399999999999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-114.06100000000001</v>
      </c>
      <c r="D75" s="60">
        <v>-131.50399999999999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35.247</v>
      </c>
      <c r="D76" s="60">
        <v>28.323</v>
      </c>
      <c r="E76" s="98" t="s">
        <v>137</v>
      </c>
      <c r="F76" s="116">
        <v>40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32.533999999999999</v>
      </c>
      <c r="D77" s="60">
        <v>26.745000000000001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27.579000000000001</v>
      </c>
      <c r="D78" s="60">
        <v>21.855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25.95</v>
      </c>
      <c r="D79" s="60">
        <v>20.428999999999998</v>
      </c>
      <c r="E79" s="96" t="s">
        <v>152</v>
      </c>
      <c r="F79" s="60">
        <v>24.3</v>
      </c>
      <c r="G79" s="60">
        <v>7.3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1.8300000000000001E-5</v>
      </c>
      <c r="D80" s="115">
        <v>1.77E-5</v>
      </c>
      <c r="E80" s="98" t="s">
        <v>157</v>
      </c>
      <c r="F80" s="60">
        <v>26.7</v>
      </c>
      <c r="G80" s="60">
        <v>45.9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202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2025-11-11T18:52:38Z</dcterms:modified>
</cp:coreProperties>
</file>