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5FA3B6E4-9474-416A-A072-ED644AC7DE71}" xr6:coauthVersionLast="36" xr6:coauthVersionMax="47" xr10:uidLastSave="{00000000-0000-0000-0000-000000000000}"/>
  <bookViews>
    <workbookView xWindow="25050" yWindow="8175" windowWidth="18210" windowHeight="195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<sst xmlns="http://schemas.openxmlformats.org/spreadsheetml/2006/main" count="226" uniqueCount="212">
  <si>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</si>
  <si>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</si>
  <si>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</si>
  <si>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</si>
  <si>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</si>
  <si>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</si>
  <si>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</si>
  <si>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</si>
  <si>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</si>
  <si>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</si>
  <si>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</si>
  <si>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</si>
  <si>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</si>
  <si>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</si>
  <si>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</si>
  <si>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</si>
  <si>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</si>
  <si>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</si>
  <si>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</si>
  <si>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</si>
  <si>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</si>
  <si>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</si>
  <si>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</si>
  <si>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</si>
  <si>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</si>
  <si>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</si>
  <si>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</si>
  <si>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</si>
  <si>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</si>
  <si>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</si>
  <si>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</si>
  <si>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</si>
  <si>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</si>
  <si>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</si>
  <si>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</si>
  <si>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</si>
  <si>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</si>
  <si>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</si>
  <si>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</si>
  <si>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</si>
  <si>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</si>
  <si>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</si>
  <si>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</si>
  <si>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</si>
  <si>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</si>
  <si>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</si>
  <si>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</si>
  <si>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</si>
  <si>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</si>
  <si>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</si>
  <si>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</si>
  <si>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</si>
  <si>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</si>
  <si>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</si>
  <si>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</si>
  <si>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</si>
  <si>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</si>
  <si>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</si>
  <si>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</si>
  <si>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</si>
  <si>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</si>
  <si>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</si>
  <si>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</si>
  <si>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</si>
  <si>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</si>
  <si>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</si>
  <si>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</si>
  <si>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</si>
  <si>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</si>
  <si>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</si>
  <si>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</si>
  <si>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</si>
  <si>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</si>
  <si>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</si>
  <si>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</si>
  <si>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</si>
  <si>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</si>
  <si>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</si>
  <si>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</si>
  <si>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</si>
  <si>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</si>
  <si>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</si>
  <si>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</si>
  <si>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</si>
  <si>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</si>
  <si>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</si>
  <si>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</si>
  <si>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</si>
  <si>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</si>
  <si>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</si>
  <si>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</si>
  <si>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</si>
  <si>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</si>
  <si>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</si>
  <si>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</si>
  <si>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</si>
  <si>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</si>
  <si>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</si>
  <si>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</si>
  <si>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</si>
  <si>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</si>
  <si>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</si>
  <si>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</si>
  <si>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</si>
  <si>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</si>
  <si>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</si>
  <si>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</si>
  <si>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</si>
  <si>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</si>
  <si>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</si>
  <si>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</si>
  <si>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</si>
  <si>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</si>
  <si>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</si>
  <si>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</si>
  <si>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</si>
  <si>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</si>
  <si>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</si>
  <si>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</si>
  <si>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</si>
  <si>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</si>
  <si>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</si>
  <si>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</si>
  <si>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</si>
  <si>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</si>
  <si>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</si>
  <si>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</si>
  <si>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</si>
  <si>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</si>
  <si>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</si>
  <si>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</si>
  <si>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</si>
  <si>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</si>
  <si>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</si>
  <si>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</si>
  <si>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</si>
  <si>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</si>
  <si>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</si>
  <si>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</si>
  <si>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</si>
  <si>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</si>
  <si>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</si>
  <si>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</si>
  <si>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</si>
  <si>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</si>
  <si>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</si>
  <si>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</si>
  <si>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</si>
  <si>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</si>
  <si>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</si>
  <si>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</si>
  <si>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</si>
  <si>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</si>
  <si>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</si>
  <si>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</si>
  <si>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</si>
  <si>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</si>
  <si>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</si>
  <si>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</si>
  <si>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</si>
  <si>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</si>
  <si>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</si>
  <si>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</si>
  <si>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</si>
  <si>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</si>
  <si>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</si>
  <si>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</si>
  <si>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</si>
  <si>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</si>
  <si>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</si>
  <si>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</si>
  <si>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</si>
  <si>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</si>
  <si>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</si>
  <si>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</si>
  <si>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</si>
  <si>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</si>
  <si>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</si>
  <si>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</si>
  <si>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</si>
  <si>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</si>
  <si>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</si>
  <si>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</si>
  <si>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</si>
  <si>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E_056946</t>
    <phoneticPr fontId="3" type="noConversion"/>
  </si>
  <si>
    <t>E_056947</t>
    <phoneticPr fontId="3" type="noConversion"/>
  </si>
  <si>
    <t>E_056985</t>
    <phoneticPr fontId="3" type="noConversion"/>
  </si>
  <si>
    <t>D_057007</t>
    <phoneticPr fontId="3" type="noConversion"/>
  </si>
  <si>
    <t>M_057053-057054:M</t>
    <phoneticPr fontId="3" type="noConversion"/>
  </si>
  <si>
    <t>T_056949</t>
    <phoneticPr fontId="3" type="noConversion"/>
  </si>
  <si>
    <t>E_056947 K/M/T/N 칩을 가로지르는 빛있음</t>
    <phoneticPr fontId="3" type="noConversion"/>
  </si>
  <si>
    <t>E_056959-056965</t>
    <phoneticPr fontId="3" type="noConversion"/>
  </si>
  <si>
    <t>E_056967</t>
    <phoneticPr fontId="3" type="noConversion"/>
  </si>
  <si>
    <t>E_056969-056970</t>
    <phoneticPr fontId="3" type="noConversion"/>
  </si>
  <si>
    <t>E_056983</t>
    <phoneticPr fontId="3" type="noConversion"/>
  </si>
  <si>
    <t>E_056990-056998</t>
    <phoneticPr fontId="3" type="noConversion"/>
  </si>
  <si>
    <t>E_057000-057002</t>
    <phoneticPr fontId="3" type="noConversion"/>
  </si>
  <si>
    <t>E_057009-057012</t>
    <phoneticPr fontId="3" type="noConversion"/>
  </si>
  <si>
    <t>T_056949 Disable 눌린상태로 관측 / 다음장에서 풀고 재관측</t>
    <phoneticPr fontId="3" type="noConversion"/>
  </si>
  <si>
    <t>E_056959-056965/E_057000-057002 full shutter가 닫히지 않아서 FSA Recycle후 정상화 됨</t>
    <phoneticPr fontId="3" type="noConversion"/>
  </si>
  <si>
    <t>HAVC 문제로 인해 오후 flat 건너뜀</t>
    <phoneticPr fontId="3" type="noConversion"/>
  </si>
  <si>
    <t>D_057007 돔셔터에의해 가려짐 / 1번 실행후 정상화됨</t>
    <phoneticPr fontId="3" type="noConversion"/>
  </si>
  <si>
    <t>월령 40% 이상으로 방풍막 연결 1번 4회</t>
    <phoneticPr fontId="3" type="noConversion"/>
  </si>
  <si>
    <t>DS9(영상 확인) 1회꺼짐</t>
    <phoneticPr fontId="3" type="noConversion"/>
  </si>
  <si>
    <t>[15:15~15:55] 갑자기 망원경 멈춤 /TCS 재실행해도 반응없음/망원경 수동으로 stow 후 엔코더 초기화/ TCS 재실행 후 정상화됨</t>
    <phoneticPr fontId="3" type="noConversion"/>
  </si>
  <si>
    <t>E_056946/E_056967/E_056969-056970/E_056983/E_056985 full shutter가 닫히지 않아서 영상에 오류/ 다음장에서 정상화</t>
    <phoneticPr fontId="3" type="noConversion"/>
  </si>
  <si>
    <t>E_056990-056998/E_057009-057012 full shutter가 닫히지 않아서 FSA Recycle해도 영상이상 / IC G와 IC Gui 재실행 후 정상화됨</t>
    <phoneticPr fontId="3" type="noConversion"/>
  </si>
  <si>
    <t>SSW</t>
    <phoneticPr fontId="3" type="noConversion"/>
  </si>
  <si>
    <t>NNW</t>
    <phoneticPr fontId="3" type="noConversion"/>
  </si>
  <si>
    <t>SE</t>
    <phoneticPr fontId="3" type="noConversion"/>
  </si>
  <si>
    <t>20s/28k</t>
    <phoneticPr fontId="3" type="noConversion"/>
  </si>
  <si>
    <t>20s/27k 14s/28k 9s/25k 6s/23k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</si>
</sst>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G20" sqref="G20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7">
        <v>45970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92.141453831041247</v>
      </c>
      <c r="M3" s="149"/>
      <c r="N3" s="62" t="s">
        <v>3</v>
      </c>
      <c r="O3" s="149">
        <f>(P31-P33)/P31*100</f>
        <v>92.141453831041247</v>
      </c>
      <c r="P3" s="149"/>
    </row>
    <row r="4" spans="2:16" ht="14.25" customHeight="1" x14ac:dyDescent="0.2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0.41944444444444445</v>
      </c>
      <c r="D9" s="8">
        <v>4</v>
      </c>
      <c r="E9" s="8">
        <v>12.5</v>
      </c>
      <c r="F9" s="8">
        <v>38.700000000000003</v>
      </c>
      <c r="G9" s="36" t="s">
        <v>207</v>
      </c>
      <c r="H9" s="8">
        <v>2.5</v>
      </c>
      <c r="I9" s="36">
        <v>84.5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1.9</v>
      </c>
      <c r="E10" s="8">
        <v>10.8</v>
      </c>
      <c r="F10" s="8">
        <v>48.1</v>
      </c>
      <c r="G10" s="36" t="s">
        <v>208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0.73124999999999996</v>
      </c>
      <c r="D11" s="15">
        <v>1.4</v>
      </c>
      <c r="E11" s="15">
        <v>10.199999999999999</v>
      </c>
      <c r="F11" s="15">
        <v>47</v>
      </c>
      <c r="G11" s="36" t="s">
        <v>209</v>
      </c>
      <c r="H11" s="15">
        <v>3.5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24.311805555555555</v>
      </c>
      <c r="D12" s="19">
        <f>AVERAGE(D9:D11)</f>
        <v>2.4333333333333336</v>
      </c>
      <c r="E12" s="19">
        <f>AVERAGE(E9:E11)</f>
        <v>11.166666666666666</v>
      </c>
      <c r="F12" s="20">
        <f>AVERAGE(F9:F11)</f>
        <v>44.6</v>
      </c>
      <c r="G12" s="21"/>
      <c r="H12" s="22">
        <f>AVERAGE(H9:H11)</f>
        <v>2.1666666666666665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181</v>
      </c>
      <c r="E16" s="27" t="s">
        <v>183</v>
      </c>
      <c r="F16" s="27" t="s">
        <v>182</v>
      </c>
      <c r="G16" s="27" t="s">
        <v>183</v>
      </c>
      <c r="H16" s="27" t="s">
        <v>181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0.36666666666666664</v>
      </c>
      <c r="D17" s="28">
        <v>0.36736111111111114</v>
      </c>
      <c r="E17" s="28">
        <v>0.39861111111111114</v>
      </c>
      <c r="F17" s="28">
        <v>0.42083333333333334</v>
      </c>
      <c r="G17" s="28">
        <v>0.73611111111111116</v>
      </c>
      <c r="H17" s="28">
        <v>0.76527777777777772</v>
      </c>
      <c r="I17" s="28"/>
      <c r="J17" s="28"/>
      <c r="K17" s="28"/>
      <c r="L17" s="28"/>
      <c r="M17" s="28"/>
      <c r="N17" s="28"/>
      <c r="O17" s="28"/>
      <c r="P17" s="28">
        <v>0.7729166666666667</v>
      </c>
    </row>
    <row r="18" spans="2:16" ht="14.1" customHeight="1" x14ac:dyDescent="0.25">
      <c r="B18" s="35" t="s">
        <v>42</v>
      </c>
      <c r="C18" s="27">
        <v>56934</v>
      </c>
      <c r="D18" s="27">
        <v>56935</v>
      </c>
      <c r="E18" s="27">
        <v>56946</v>
      </c>
      <c r="F18" s="27">
        <v>56958</v>
      </c>
      <c r="G18" s="27">
        <v>567082</v>
      </c>
      <c r="H18" s="27">
        <v>57094</v>
      </c>
      <c r="I18" s="27"/>
      <c r="J18" s="27"/>
      <c r="K18" s="27"/>
      <c r="L18" s="27"/>
      <c r="M18" s="27"/>
      <c r="N18" s="27"/>
      <c r="O18" s="27"/>
      <c r="P18" s="114">
        <v>57107</v>
      </c>
    </row>
    <row r="19" spans="2:16" ht="14.1" customHeight="1" thickBot="1" x14ac:dyDescent="0.3">
      <c r="B19" s="13" t="s">
        <v>43</v>
      </c>
      <c r="C19" s="29"/>
      <c r="D19" s="27">
        <v>56939</v>
      </c>
      <c r="E19" s="30">
        <v>56957</v>
      </c>
      <c r="F19" s="30">
        <v>57081</v>
      </c>
      <c r="G19" s="30">
        <v>567093</v>
      </c>
      <c r="H19" s="30">
        <v>57106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124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2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25">
      <c r="B24" s="155"/>
      <c r="C24" s="102"/>
      <c r="D24" s="102"/>
      <c r="E24" s="109" t="s">
        <v>177</v>
      </c>
      <c r="F24" s="154"/>
      <c r="G24" s="154"/>
      <c r="H24" s="154"/>
      <c r="I24" s="154"/>
      <c r="J24" s="102">
        <v>0.76875000000000004</v>
      </c>
      <c r="K24" s="102">
        <v>0.76875000000000004</v>
      </c>
      <c r="L24" s="36" t="s">
        <v>175</v>
      </c>
      <c r="M24" s="154" t="s">
        <v>210</v>
      </c>
      <c r="N24" s="154"/>
      <c r="O24" s="154"/>
      <c r="P24" s="154"/>
    </row>
    <row r="25" spans="2:16" ht="13.5" customHeight="1" x14ac:dyDescent="0.2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25">
      <c r="B26" s="155"/>
      <c r="C26" s="102"/>
      <c r="D26" s="102"/>
      <c r="E26" s="109" t="s">
        <v>164</v>
      </c>
      <c r="F26" s="154"/>
      <c r="G26" s="154"/>
      <c r="H26" s="154"/>
      <c r="I26" s="154"/>
      <c r="J26" s="102">
        <v>0.77013888888888893</v>
      </c>
      <c r="K26" s="102">
        <v>0.77361111111111114</v>
      </c>
      <c r="L26" s="36" t="s">
        <v>176</v>
      </c>
      <c r="M26" s="154" t="s">
        <v>211</v>
      </c>
      <c r="N26" s="154"/>
      <c r="O26" s="154"/>
      <c r="P26" s="15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/>
      <c r="D30" s="43"/>
      <c r="E30" s="43"/>
      <c r="F30" s="43"/>
      <c r="G30" s="43"/>
      <c r="H30" s="43">
        <v>0.31180555555555556</v>
      </c>
      <c r="I30" s="43"/>
      <c r="J30" s="43"/>
      <c r="K30" s="44"/>
      <c r="L30" s="43"/>
      <c r="M30" s="43"/>
      <c r="N30" s="43"/>
      <c r="O30" s="45"/>
      <c r="P30" s="46">
        <f>SUM(C30:J30,L30:N30)</f>
        <v>0.31180555555555556</v>
      </c>
    </row>
    <row r="31" spans="2:16" ht="14.1" customHeight="1" x14ac:dyDescent="0.25">
      <c r="B31" s="37" t="s">
        <v>169</v>
      </c>
      <c r="C31" s="47"/>
      <c r="D31" s="7"/>
      <c r="E31" s="7"/>
      <c r="F31" s="7"/>
      <c r="G31" s="7"/>
      <c r="H31" s="7"/>
      <c r="I31" s="7">
        <v>0.31527777777777777</v>
      </c>
      <c r="J31" s="7"/>
      <c r="K31" s="7">
        <v>3.8194444444444448E-2</v>
      </c>
      <c r="L31" s="7"/>
      <c r="M31" s="7"/>
      <c r="N31" s="7"/>
      <c r="O31" s="48"/>
      <c r="P31" s="46">
        <f>SUM(C31:N31)</f>
        <v>0.35347222222222219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>
        <v>2.7777777777777776E-2</v>
      </c>
      <c r="J33" s="53"/>
      <c r="K33" s="53"/>
      <c r="L33" s="53"/>
      <c r="M33" s="53"/>
      <c r="N33" s="53"/>
      <c r="O33" s="54"/>
      <c r="P33" s="55">
        <f>SUM(C33:N33)</f>
        <v>2.7777777777777776E-2</v>
      </c>
    </row>
    <row r="34" spans="2:16" ht="14.1" customHeight="1" x14ac:dyDescent="0.2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0.28749999999999998</v>
      </c>
      <c r="J34" s="106">
        <f t="shared" si="1"/>
        <v>0</v>
      </c>
      <c r="K34" s="106">
        <f t="shared" si="1"/>
        <v>3.8194444444444448E-2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0.3256944444444444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7" t="s">
        <v>67</v>
      </c>
      <c r="C36" s="144" t="s">
        <v>184</v>
      </c>
      <c r="D36" s="145"/>
      <c r="E36" s="144" t="s">
        <v>185</v>
      </c>
      <c r="F36" s="145"/>
      <c r="G36" s="144" t="s">
        <v>189</v>
      </c>
      <c r="H36" s="145"/>
      <c r="I36" s="144" t="s">
        <v>191</v>
      </c>
      <c r="J36" s="145"/>
      <c r="K36" s="144" t="s">
        <v>192</v>
      </c>
      <c r="L36" s="145"/>
      <c r="M36" s="144" t="s">
        <v>193</v>
      </c>
      <c r="N36" s="145"/>
      <c r="O36" s="117" t="s">
        <v>194</v>
      </c>
      <c r="P36" s="117"/>
    </row>
    <row r="37" spans="2:16" ht="18" customHeight="1" x14ac:dyDescent="0.25">
      <c r="B37" s="158"/>
      <c r="C37" s="144" t="s">
        <v>186</v>
      </c>
      <c r="D37" s="145"/>
      <c r="E37" s="117" t="s">
        <v>195</v>
      </c>
      <c r="F37" s="117"/>
      <c r="G37" s="117" t="s">
        <v>196</v>
      </c>
      <c r="H37" s="117"/>
      <c r="I37" s="117" t="s">
        <v>187</v>
      </c>
      <c r="J37" s="117"/>
      <c r="K37" s="117" t="s">
        <v>197</v>
      </c>
      <c r="L37" s="117"/>
      <c r="M37" s="144" t="s">
        <v>188</v>
      </c>
      <c r="N37" s="145"/>
      <c r="O37" s="117"/>
      <c r="P37" s="117"/>
    </row>
    <row r="38" spans="2:16" ht="18" customHeight="1" x14ac:dyDescent="0.2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2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2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2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21" t="s">
        <v>200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 t="s">
        <v>205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21" t="s">
        <v>198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70" t="s">
        <v>199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69" t="s">
        <v>206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82" t="s">
        <v>204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83" t="s">
        <v>201</v>
      </c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2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3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3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2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2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2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2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2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2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2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1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>
        <v>-157.93799999999999</v>
      </c>
      <c r="D72" s="60">
        <v>-163.51599999999999</v>
      </c>
      <c r="E72" s="96" t="s">
        <v>118</v>
      </c>
      <c r="F72" s="60">
        <v>22.11</v>
      </c>
      <c r="G72" s="60">
        <v>19.96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>
        <v>-150.07499999999999</v>
      </c>
      <c r="D73" s="60">
        <v>-158.79599999999999</v>
      </c>
      <c r="E73" s="98" t="s">
        <v>122</v>
      </c>
      <c r="F73" s="60">
        <v>28.98</v>
      </c>
      <c r="G73" s="60">
        <v>32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>
        <v>-209.982</v>
      </c>
      <c r="D74" s="60">
        <v>-207.875</v>
      </c>
      <c r="E74" s="98" t="s">
        <v>127</v>
      </c>
      <c r="F74" s="116">
        <v>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-115.187</v>
      </c>
      <c r="D75" s="60">
        <v>-128.61799999999999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35.32</v>
      </c>
      <c r="D76" s="60">
        <v>30.001999999999999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>
        <v>32.582000000000001</v>
      </c>
      <c r="D77" s="60">
        <v>28.222000000000001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>
        <v>27.623999999999999</v>
      </c>
      <c r="D78" s="60">
        <v>23.324000000000002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>
        <v>25.957000000000001</v>
      </c>
      <c r="D79" s="60">
        <v>21.847000000000001</v>
      </c>
      <c r="E79" s="96" t="s">
        <v>152</v>
      </c>
      <c r="F79" s="60">
        <v>22.3</v>
      </c>
      <c r="G79" s="60">
        <v>11.6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>
        <v>1.7600000000000001E-5</v>
      </c>
      <c r="D80" s="115">
        <v>1.6399999999999999E-5</v>
      </c>
      <c r="E80" s="98" t="s">
        <v>157</v>
      </c>
      <c r="F80" s="60">
        <v>30.5</v>
      </c>
      <c r="G80" s="60">
        <v>52.7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0" t="s">
        <v>161</v>
      </c>
      <c r="C84" s="150"/>
    </row>
    <row r="85" spans="2:16" ht="15" customHeight="1" x14ac:dyDescent="0.25">
      <c r="B85" s="151" t="s">
        <v>202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8" t="s">
        <v>203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2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2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2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2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2025-11-11T04:07:19Z</dcterms:modified>
</cp:coreProperties>
</file>