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1693FAED-1F92-4125-A874-7D2EFDFDC587}" xr6:coauthVersionLast="47" xr6:coauthVersionMax="47" xr10:uidLastSave="{00000000-0000-0000-0000-000000000000}"/>
  <bookViews>
    <workbookView xWindow="24996" yWindow="919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<sst xmlns="http://schemas.openxmlformats.org/spreadsheetml/2006/main" count="212" uniqueCount="197">
  <si>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</si>
  <si>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</si>
  <si>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</si>
  <si>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</si>
  <si>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</si>
  <si>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</si>
  <si>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</si>
  <si>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</si>
  <si>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</si>
  <si>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</si>
  <si>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</si>
  <si>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</si>
  <si>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</si>
  <si>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</si>
  <si>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</si>
  <si>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</si>
  <si>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</si>
  <si>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</si>
  <si>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</si>
  <si>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</si>
  <si>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</si>
  <si>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</si>
  <si>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</si>
  <si>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</si>
  <si>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</si>
  <si>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</si>
  <si>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</si>
  <si>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</si>
  <si>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</si>
  <si>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</si>
  <si>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</si>
  <si>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</si>
  <si>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</si>
  <si>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</si>
  <si>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</si>
  <si>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</si>
  <si>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</si>
  <si>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</si>
  <si>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</si>
  <si>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</si>
  <si>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</si>
  <si>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</si>
  <si>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</si>
  <si>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</si>
  <si>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</si>
  <si>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</si>
  <si>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</si>
  <si>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</si>
  <si>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</si>
  <si>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</si>
  <si>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</si>
  <si>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</si>
  <si>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</si>
  <si>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</si>
  <si>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</si>
  <si>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</si>
  <si>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</si>
  <si>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</si>
  <si>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</si>
  <si>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</si>
  <si>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</si>
  <si>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</si>
  <si>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</si>
  <si>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</si>
  <si>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</si>
  <si>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</si>
  <si>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</si>
  <si>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</si>
  <si>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</si>
  <si>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</si>
  <si>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</si>
  <si>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</si>
  <si>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</si>
  <si>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</si>
  <si>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</si>
  <si>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</si>
  <si>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</si>
  <si>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</si>
  <si>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</si>
  <si>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</si>
  <si>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</si>
  <si>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</si>
  <si>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</si>
  <si>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</si>
  <si>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</si>
  <si>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</si>
  <si>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</si>
  <si>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</si>
  <si>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</si>
  <si>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</si>
  <si>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</si>
  <si>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</si>
  <si>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</si>
  <si>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</si>
  <si>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</si>
  <si>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</si>
  <si>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</si>
  <si>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</si>
  <si>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</si>
  <si>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</si>
  <si>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</si>
  <si>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</si>
  <si>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</si>
  <si>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</si>
  <si>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</si>
  <si>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</si>
  <si>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</si>
  <si>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</si>
  <si>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</si>
  <si>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</si>
  <si>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</si>
  <si>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</si>
  <si>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</si>
  <si>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</si>
  <si>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</si>
  <si>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</si>
  <si>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</si>
  <si>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</si>
  <si>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</si>
  <si>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</si>
  <si>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</si>
  <si>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</si>
  <si>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</si>
  <si>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</si>
  <si>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</si>
  <si>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</si>
  <si>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</si>
  <si>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</si>
  <si>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</si>
  <si>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</si>
  <si>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</si>
  <si>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</si>
  <si>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</si>
  <si>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</si>
  <si>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</si>
  <si>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</si>
  <si>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</si>
  <si>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</si>
  <si>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</si>
  <si>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</si>
  <si>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</si>
  <si>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</si>
  <si>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</si>
  <si>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</si>
  <si>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</si>
  <si>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</si>
  <si>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</si>
  <si>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</si>
  <si>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</si>
  <si>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</si>
  <si>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</si>
  <si>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</si>
  <si>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</si>
  <si>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</si>
  <si>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</si>
  <si>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</si>
  <si>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</si>
  <si>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</si>
  <si>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</si>
  <si>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</si>
  <si>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</si>
  <si>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</si>
  <si>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</si>
  <si>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</si>
  <si>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</si>
  <si>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</si>
  <si>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</si>
  <si>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</si>
  <si>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</si>
  <si>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</si>
  <si>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</si>
  <si>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</si>
  <si>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</si>
  <si>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</si>
  <si>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</si>
  <si>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</si>
  <si>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</si>
  <si>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</si>
  <si>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</si>
  <si>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</si>
  <si>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</si>
  <si>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</si>
  <si>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</si>
  <si>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M_056717-056718:N</t>
    <phoneticPr fontId="3" type="noConversion"/>
  </si>
  <si>
    <t>M_056755-056756:M</t>
    <phoneticPr fontId="3" type="noConversion"/>
  </si>
  <si>
    <t>[08:55] 짙은 구름과 비로 인해 관측 중단 / [11:30] 관측재개</t>
    <phoneticPr fontId="3" type="noConversion"/>
  </si>
  <si>
    <t>M_056723</t>
    <phoneticPr fontId="3" type="noConversion"/>
  </si>
  <si>
    <t>C_056766-056769</t>
    <phoneticPr fontId="3" type="noConversion"/>
  </si>
  <si>
    <t xml:space="preserve">I-BAND 촬영함    </t>
    <phoneticPr fontId="3" type="noConversion"/>
  </si>
  <si>
    <t>DS9(영상 확인) 3회꺼짐</t>
    <phoneticPr fontId="3" type="noConversion"/>
  </si>
  <si>
    <t>월령 40% 이상으로 방풍막 연결 1번 4회</t>
    <phoneticPr fontId="3" type="noConversion"/>
  </si>
  <si>
    <t>[17:10] 짙은 구름으로 관측 중단 / [17:45] 관측종료 / 오전flat 건너뜀</t>
    <phoneticPr fontId="3" type="noConversion"/>
  </si>
  <si>
    <t>C_056783-056786</t>
    <phoneticPr fontId="3" type="noConversion"/>
  </si>
  <si>
    <t>NW</t>
    <phoneticPr fontId="3" type="noConversion"/>
  </si>
  <si>
    <t>NE</t>
    <phoneticPr fontId="3" type="noConversion"/>
  </si>
  <si>
    <t>ESE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</si>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</sst>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J75" sqref="J7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61.810154525386309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0.41805555555555557</v>
      </c>
      <c r="D9" s="8" t="s">
        <v>196</v>
      </c>
      <c r="E9" s="8">
        <v>17.600000000000001</v>
      </c>
      <c r="F9" s="8">
        <v>67.5</v>
      </c>
      <c r="G9" s="36" t="s">
        <v>193</v>
      </c>
      <c r="H9" s="8">
        <v>8.5</v>
      </c>
      <c r="I9" s="36">
        <v>96.4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17.600000000000001</v>
      </c>
      <c r="F10" s="8">
        <v>61.3</v>
      </c>
      <c r="G10" s="36" t="s">
        <v>194</v>
      </c>
      <c r="H10" s="8">
        <v>10.3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0.73263888888888884</v>
      </c>
      <c r="D11" s="15" t="s">
        <v>196</v>
      </c>
      <c r="E11" s="15">
        <v>16.399999999999999</v>
      </c>
      <c r="F11" s="15">
        <v>68.599999999999994</v>
      </c>
      <c r="G11" s="36" t="s">
        <v>195</v>
      </c>
      <c r="H11" s="15">
        <v>6.1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24.314583333333335</v>
      </c>
      <c r="D12" s="19">
        <f>AVERAGE(D9:D11)</f>
        <v>2.5</v>
      </c>
      <c r="E12" s="19">
        <f>AVERAGE(E9:E11)</f>
        <v>17.2</v>
      </c>
      <c r="F12" s="20">
        <f>AVERAGE(F9:F11)</f>
        <v>65.8</v>
      </c>
      <c r="G12" s="21"/>
      <c r="H12" s="22">
        <f>AVERAGE(H9:H11)</f>
        <v>8.2999999999999989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181</v>
      </c>
      <c r="F16" s="27" t="s">
        <v>182</v>
      </c>
      <c r="G16" s="27" t="s">
        <v>181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0.36736111111111114</v>
      </c>
      <c r="D17" s="28">
        <v>0.36805555555555558</v>
      </c>
      <c r="E17" s="28">
        <v>0.375</v>
      </c>
      <c r="F17" s="28">
        <v>0.48194444444444445</v>
      </c>
      <c r="G17" s="28">
        <v>0.74097222222222225</v>
      </c>
      <c r="H17" s="28"/>
      <c r="I17" s="28"/>
      <c r="J17" s="28"/>
      <c r="K17" s="28"/>
      <c r="L17" s="28"/>
      <c r="M17" s="28"/>
      <c r="N17" s="28"/>
      <c r="O17" s="28"/>
      <c r="P17" s="28">
        <v>0.74513888888888891</v>
      </c>
    </row>
    <row r="18" spans="2:16" ht="14.1" customHeight="1" x14ac:dyDescent="0.35">
      <c r="B18" s="35" t="s">
        <v>42</v>
      </c>
      <c r="C18" s="27">
        <v>56619</v>
      </c>
      <c r="D18" s="27">
        <v>56620</v>
      </c>
      <c r="E18" s="27">
        <v>56625</v>
      </c>
      <c r="F18" s="27">
        <v>56689</v>
      </c>
      <c r="G18" s="27">
        <v>56787</v>
      </c>
      <c r="H18" s="27"/>
      <c r="I18" s="27"/>
      <c r="J18" s="27"/>
      <c r="K18" s="27"/>
      <c r="L18" s="27"/>
      <c r="M18" s="27"/>
      <c r="N18" s="27"/>
      <c r="O18" s="27"/>
      <c r="P18" s="114">
        <v>56792</v>
      </c>
    </row>
    <row r="19" spans="2:16" ht="14.1" customHeight="1" thickBot="1" x14ac:dyDescent="0.4">
      <c r="B19" s="13" t="s">
        <v>43</v>
      </c>
      <c r="C19" s="29"/>
      <c r="D19" s="27">
        <v>56624</v>
      </c>
      <c r="E19" s="30">
        <v>56688</v>
      </c>
      <c r="F19" s="30">
        <v>56786</v>
      </c>
      <c r="G19" s="30">
        <v>56791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64</v>
      </c>
      <c r="F20" s="33">
        <f>IF(ISNUMBER(F18),F19-F18+1,"")</f>
        <v>98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0.31458333333333333</v>
      </c>
      <c r="I30" s="43"/>
      <c r="J30" s="43"/>
      <c r="K30" s="44"/>
      <c r="L30" s="43"/>
      <c r="M30" s="43"/>
      <c r="N30" s="43"/>
      <c r="O30" s="45"/>
      <c r="P30" s="46">
        <f>SUM(C30:J30,L30:N30)</f>
        <v>0.31458333333333333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0.31458333333333333</v>
      </c>
      <c r="J31" s="7"/>
      <c r="K31" s="7"/>
      <c r="L31" s="7"/>
      <c r="M31" s="7"/>
      <c r="N31" s="7"/>
      <c r="O31" s="48"/>
      <c r="P31" s="46">
        <f>SUM(C31:N31)</f>
        <v>0.31458333333333333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>
        <v>0.12013888888888889</v>
      </c>
      <c r="J32" s="50"/>
      <c r="K32" s="50"/>
      <c r="L32" s="50"/>
      <c r="M32" s="50"/>
      <c r="N32" s="50"/>
      <c r="O32" s="51"/>
      <c r="P32" s="46">
        <f>SUM(C32:N32)</f>
        <v>0.12013888888888889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0.19444444444444442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0.19444444444444442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183</v>
      </c>
      <c r="D36" s="156"/>
      <c r="E36" s="155" t="s">
        <v>186</v>
      </c>
      <c r="F36" s="156"/>
      <c r="G36" s="155" t="s">
        <v>184</v>
      </c>
      <c r="H36" s="156"/>
      <c r="I36" s="155" t="s">
        <v>187</v>
      </c>
      <c r="J36" s="156"/>
      <c r="K36" s="155" t="s">
        <v>192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-160.363</v>
      </c>
      <c r="D72" s="60">
        <v>-161.00899999999999</v>
      </c>
      <c r="E72" s="96" t="s">
        <v>118</v>
      </c>
      <c r="F72" s="60">
        <v>24.17</v>
      </c>
      <c r="G72" s="60">
        <v>22.27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-153.99700000000001</v>
      </c>
      <c r="D73" s="60">
        <v>-154.726</v>
      </c>
      <c r="E73" s="98" t="s">
        <v>122</v>
      </c>
      <c r="F73" s="60">
        <v>39.61</v>
      </c>
      <c r="G73" s="60">
        <v>45.78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-209.77500000000001</v>
      </c>
      <c r="D74" s="60">
        <v>-210.60400000000001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-120.67</v>
      </c>
      <c r="D75" s="60">
        <v>-123.28400000000001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34.703000000000003</v>
      </c>
      <c r="D76" s="60">
        <v>34.159999999999997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32.723999999999997</v>
      </c>
      <c r="D77" s="60">
        <v>31.829000000000001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27.876999999999999</v>
      </c>
      <c r="D78" s="60">
        <v>26.888000000000002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26.398</v>
      </c>
      <c r="D79" s="60">
        <v>25.292999999999999</v>
      </c>
      <c r="E79" s="96" t="s">
        <v>152</v>
      </c>
      <c r="F79" s="60">
        <v>18.100000000000001</v>
      </c>
      <c r="G79" s="60">
        <v>17.8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1.6399999999999999E-5</v>
      </c>
      <c r="D80" s="115">
        <v>1.6500000000000001E-5</v>
      </c>
      <c r="E80" s="98" t="s">
        <v>157</v>
      </c>
      <c r="F80" s="60">
        <v>60.2</v>
      </c>
      <c r="G80" s="60">
        <v>68.400000000000006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2025-11-07T18:15:38Z</dcterms:modified>
</cp:coreProperties>
</file>