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11\"/>
    </mc:Choice>
  </mc:AlternateContent>
  <xr:revisionPtr revIDLastSave="0" documentId="13_ncr:1_{4BB50EC5-CFE0-4437-B583-75A6445847C2}" xr6:coauthVersionLast="47" xr6:coauthVersionMax="47" xr10:uidLastSave="{00000000-0000-0000-0000-000000000000}"/>
  <bookViews>
    <workbookView xWindow="25668" yWindow="13488" windowWidth="18216" windowHeight="19584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<sst xmlns="http://schemas.openxmlformats.org/spreadsheetml/2006/main" count="204" uniqueCount="189">
  <si>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</si>
  <si>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</si>
  <si>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</si>
  <si>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</si>
  <si>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</si>
  <si>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</si>
  <si>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</si>
  <si>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</si>
  <si>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</si>
  <si>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</si>
  <si>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</si>
  <si>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</si>
  <si>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</si>
  <si>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</si>
  <si>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</si>
  <si>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</si>
  <si>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</si>
  <si>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</si>
  <si>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</si>
  <si>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</si>
  <si>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</si>
  <si>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</si>
  <si>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</si>
  <si>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</si>
  <si>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</si>
  <si>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</si>
  <si>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</si>
  <si>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</si>
  <si>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</si>
  <si>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</si>
  <si>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</si>
  <si>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</si>
  <si>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</si>
  <si>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</si>
  <si>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</si>
  <si>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</si>
  <si>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</si>
  <si>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</si>
  <si>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</si>
  <si>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</si>
  <si>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</si>
  <si>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</si>
  <si>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</si>
  <si>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</si>
  <si>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</si>
  <si>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</si>
  <si>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</si>
  <si>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</si>
  <si>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</si>
  <si>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</si>
  <si>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</si>
  <si>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</si>
  <si>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</si>
  <si>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</si>
  <si>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</si>
  <si>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</si>
  <si>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</si>
  <si>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</si>
  <si>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</si>
  <si>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</si>
  <si>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</si>
  <si>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</si>
  <si>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</si>
  <si>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</si>
  <si>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</si>
  <si>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</si>
  <si>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</si>
  <si>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</si>
  <si>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</si>
  <si>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</si>
  <si>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</si>
  <si>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</si>
  <si>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</si>
  <si>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</si>
  <si>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</si>
  <si>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</si>
  <si>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</si>
  <si>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</si>
  <si>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</si>
  <si>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</si>
  <si>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</si>
  <si>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</si>
  <si>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</si>
  <si>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</si>
  <si>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</si>
  <si>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</si>
  <si>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</si>
  <si>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</si>
  <si>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</si>
  <si>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</si>
  <si>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</si>
  <si>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</si>
  <si>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</si>
  <si>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</si>
  <si>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</si>
  <si>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</si>
  <si>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</si>
  <si>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</si>
  <si>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</si>
  <si>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</si>
  <si>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</si>
  <si>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</si>
  <si>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</si>
  <si>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</si>
  <si>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</si>
  <si>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</si>
  <si>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</si>
  <si>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</si>
  <si>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</si>
  <si>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</si>
  <si>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</si>
  <si>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</si>
  <si>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</si>
  <si>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</si>
  <si>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</si>
  <si>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</si>
  <si>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</si>
  <si>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</si>
  <si>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</si>
  <si>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</si>
  <si>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</si>
  <si>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</si>
  <si>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</si>
  <si>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</si>
  <si>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</si>
  <si>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</si>
  <si>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</si>
  <si>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</si>
  <si>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</si>
  <si>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</si>
  <si>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</si>
  <si>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</si>
  <si>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</si>
  <si>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</si>
  <si>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</si>
  <si>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</si>
  <si>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</si>
  <si>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</si>
  <si>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</si>
  <si>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</si>
  <si>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</si>
  <si>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</si>
  <si>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</si>
  <si>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</si>
  <si>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</si>
  <si>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</si>
  <si>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</si>
  <si>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</si>
  <si>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</si>
  <si>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</si>
  <si>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</si>
  <si>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</si>
  <si>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</si>
  <si>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</si>
  <si>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</si>
  <si>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</si>
  <si>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</si>
  <si>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</si>
  <si>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</si>
  <si>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</si>
  <si>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</si>
  <si>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</si>
  <si>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</si>
  <si>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</si>
  <si>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</si>
  <si>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</si>
  <si>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</si>
  <si>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</si>
  <si>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</si>
  <si>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</si>
  <si>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</si>
  <si>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</si>
  <si>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</si>
  <si>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</si>
  <si>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</si>
  <si>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</si>
  <si>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</si>
  <si>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</si>
  <si>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</si>
  <si>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</si>
  <si>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두원재</t>
    <phoneticPr fontId="3" type="noConversion"/>
  </si>
  <si>
    <t>ALL</t>
    <phoneticPr fontId="3" type="noConversion"/>
  </si>
  <si>
    <t>-</t>
    <phoneticPr fontId="3" type="noConversion"/>
  </si>
  <si>
    <t>[08:55] 짙은 구름과 비로 관측 중단 / 오후 flat 건너뜀</t>
    <phoneticPr fontId="3" type="noConversion"/>
  </si>
  <si>
    <t>[17:30] 짙은 구름과 높은 습도로 관측 중단 / 오전 flat 건너뜀</t>
    <phoneticPr fontId="3" type="noConversion"/>
  </si>
  <si>
    <t>NNW</t>
    <phoneticPr fontId="3" type="noConversion"/>
  </si>
  <si>
    <t>N</t>
    <phoneticPr fontId="3" type="noConversion"/>
  </si>
  <si>
    <t>W</t>
    <phoneticPr fontId="3" type="noConversion"/>
  </si>
  <si>
    <t>월령 40% 이상으로 방풍막 연결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</si>
</sst>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checked="Checked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G78" sqref="G78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8">
        <v>45964</v>
      </c>
      <c r="D3" s="159"/>
      <c r="E3" s="1"/>
      <c r="F3" s="1"/>
      <c r="G3" s="1"/>
      <c r="H3" s="1"/>
      <c r="I3" s="1"/>
      <c r="J3" s="1"/>
      <c r="K3" s="62" t="s">
        <v>2</v>
      </c>
      <c r="L3" s="160">
        <f>(P31-(P32+P33))/P31*100</f>
        <v>0</v>
      </c>
      <c r="M3" s="160"/>
      <c r="N3" s="62" t="s">
        <v>3</v>
      </c>
      <c r="O3" s="160">
        <f>(P31-P33)/P31*100</f>
        <v>100</v>
      </c>
      <c r="P3" s="160"/>
    </row>
    <row r="4" spans="2:16" ht="14.25" customHeight="1" x14ac:dyDescent="0.35">
      <c r="B4" s="34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0.4152777777777778</v>
      </c>
      <c r="D9" s="8" t="s">
        <v>182</v>
      </c>
      <c r="E9" s="8">
        <v>10.5</v>
      </c>
      <c r="F9" s="8">
        <v>88.4</v>
      </c>
      <c r="G9" s="36" t="s">
        <v>185</v>
      </c>
      <c r="H9" s="8">
        <v>1.2</v>
      </c>
      <c r="I9" s="36">
        <v>94.6</v>
      </c>
      <c r="J9" s="9">
        <f>IF(L9, 1, 0) + IF(M9, 2, 0) + IF(N9, 4, 0) + IF(O9, 8, 0) + IF(P9, 16, 0)</f>
        <v>28</v>
      </c>
      <c r="K9" s="10" t="b">
        <v>0</v>
      </c>
      <c r="L9" s="10" t="b">
        <v>0</v>
      </c>
      <c r="M9" s="10" t="b">
        <v>0</v>
      </c>
      <c r="N9" s="10" t="b">
        <v>1</v>
      </c>
      <c r="O9" s="10" t="b">
        <v>1</v>
      </c>
      <c r="P9" s="10" t="b">
        <v>1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182</v>
      </c>
      <c r="E10" s="8">
        <v>7.6</v>
      </c>
      <c r="F10" s="8">
        <v>88.7</v>
      </c>
      <c r="G10" s="36" t="s">
        <v>186</v>
      </c>
      <c r="H10" s="8">
        <v>6.5</v>
      </c>
      <c r="I10" s="11"/>
      <c r="J10" s="9">
        <f>IF(L10, 1, 0) + IF(M10, 2, 0) + IF(N10, 4, 0) + IF(O10, 8, 0) + IF(P10, 16, 0)</f>
        <v>12</v>
      </c>
      <c r="K10" s="12" t="b">
        <v>0</v>
      </c>
      <c r="L10" s="12" t="b">
        <v>0</v>
      </c>
      <c r="M10" s="12" t="b">
        <v>0</v>
      </c>
      <c r="N10" s="12" t="b">
        <v>1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0.73541666666666672</v>
      </c>
      <c r="D11" s="15" t="s">
        <v>182</v>
      </c>
      <c r="E11" s="15">
        <v>8</v>
      </c>
      <c r="F11" s="15">
        <v>88.7</v>
      </c>
      <c r="G11" s="36" t="s">
        <v>187</v>
      </c>
      <c r="H11" s="15">
        <v>1.2</v>
      </c>
      <c r="I11" s="16"/>
      <c r="J11" s="9">
        <f>IF(L11, 1, 0) + IF(M11, 2, 0) + IF(N11, 4, 0) + IF(O11, 8, 0) + IF(P11, 16, 0)</f>
        <v>12</v>
      </c>
      <c r="K11" s="12" t="b">
        <v>0</v>
      </c>
      <c r="L11" s="12" t="b">
        <v>0</v>
      </c>
      <c r="M11" s="12" t="b">
        <v>0</v>
      </c>
      <c r="N11" s="12" t="b">
        <v>1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24.320138888888888</v>
      </c>
      <c r="D12" s="19" t="e">
        <f>AVERAGE(D9:D11)</f>
        <v>#DIV/0!</v>
      </c>
      <c r="E12" s="19">
        <f>AVERAGE(E9:E11)</f>
        <v>8.7000000000000011</v>
      </c>
      <c r="F12" s="20">
        <f>AVERAGE(F9:F11)</f>
        <v>88.600000000000009</v>
      </c>
      <c r="G12" s="21"/>
      <c r="H12" s="22">
        <f>AVERAGE(H9:H11)</f>
        <v>2.9666666666666668</v>
      </c>
      <c r="I12" s="23"/>
      <c r="J12" s="24">
        <f>AVERAGE(J9:J11)</f>
        <v>17.333333333333332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181</v>
      </c>
      <c r="E16" s="27" t="s">
        <v>181</v>
      </c>
      <c r="F16" s="27"/>
      <c r="G16" s="27"/>
      <c r="H16" s="27"/>
      <c r="I16" s="113"/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0.35972222222222222</v>
      </c>
      <c r="D17" s="28">
        <v>0.36041666666666666</v>
      </c>
      <c r="E17" s="28">
        <v>0.73055555555555551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>
        <v>0.73472222222222228</v>
      </c>
    </row>
    <row r="18" spans="2:16" ht="14.1" customHeight="1" x14ac:dyDescent="0.35">
      <c r="B18" s="35" t="s">
        <v>42</v>
      </c>
      <c r="C18" s="27">
        <v>56105</v>
      </c>
      <c r="D18" s="27">
        <v>56106</v>
      </c>
      <c r="E18" s="27">
        <v>56111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114">
        <v>56116</v>
      </c>
    </row>
    <row r="19" spans="2:16" ht="14.1" customHeight="1" thickBot="1" x14ac:dyDescent="0.4">
      <c r="B19" s="13" t="s">
        <v>43</v>
      </c>
      <c r="C19" s="29"/>
      <c r="D19" s="27">
        <v>56110</v>
      </c>
      <c r="E19" s="30">
        <v>56115</v>
      </c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5</v>
      </c>
      <c r="F20" s="33" t="str">
        <f>IF(ISNUMBER(F18),F19-F18+1,"")</f>
        <v/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35">
      <c r="B23" s="166"/>
      <c r="C23" s="112"/>
      <c r="D23" s="112"/>
      <c r="E23" s="36" t="s">
        <v>48</v>
      </c>
      <c r="F23" s="165"/>
      <c r="G23" s="165"/>
      <c r="H23" s="165"/>
      <c r="I23" s="165"/>
      <c r="J23" s="102"/>
      <c r="K23" s="102"/>
      <c r="L23" s="112" t="s">
        <v>164</v>
      </c>
      <c r="M23" s="165"/>
      <c r="N23" s="165"/>
      <c r="O23" s="165"/>
      <c r="P23" s="165"/>
    </row>
    <row r="24" spans="2:16" ht="13.5" customHeight="1" x14ac:dyDescent="0.35">
      <c r="B24" s="166"/>
      <c r="C24" s="102"/>
      <c r="D24" s="102"/>
      <c r="E24" s="109" t="s">
        <v>177</v>
      </c>
      <c r="F24" s="165"/>
      <c r="G24" s="165"/>
      <c r="H24" s="165"/>
      <c r="I24" s="165"/>
      <c r="J24" s="102"/>
      <c r="K24" s="102"/>
      <c r="L24" s="36" t="s">
        <v>175</v>
      </c>
      <c r="M24" s="165"/>
      <c r="N24" s="165"/>
      <c r="O24" s="165"/>
      <c r="P24" s="165"/>
    </row>
    <row r="25" spans="2:16" ht="13.5" customHeight="1" x14ac:dyDescent="0.35">
      <c r="B25" s="166"/>
      <c r="C25" s="112"/>
      <c r="D25" s="112"/>
      <c r="E25" s="109" t="s">
        <v>170</v>
      </c>
      <c r="F25" s="165"/>
      <c r="G25" s="165"/>
      <c r="H25" s="165"/>
      <c r="I25" s="165"/>
      <c r="J25" s="102"/>
      <c r="K25" s="102"/>
      <c r="L25" s="36" t="s">
        <v>49</v>
      </c>
      <c r="M25" s="165"/>
      <c r="N25" s="165"/>
      <c r="O25" s="165"/>
      <c r="P25" s="165"/>
    </row>
    <row r="26" spans="2:16" ht="13.5" customHeight="1" x14ac:dyDescent="0.35">
      <c r="B26" s="166"/>
      <c r="C26" s="102"/>
      <c r="D26" s="102"/>
      <c r="E26" s="109" t="s">
        <v>164</v>
      </c>
      <c r="F26" s="165"/>
      <c r="G26" s="165"/>
      <c r="H26" s="165"/>
      <c r="I26" s="165"/>
      <c r="J26" s="102"/>
      <c r="K26" s="102"/>
      <c r="L26" s="36" t="s">
        <v>176</v>
      </c>
      <c r="M26" s="165"/>
      <c r="N26" s="165"/>
      <c r="O26" s="165"/>
      <c r="P26" s="16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/>
      <c r="D30" s="43"/>
      <c r="E30" s="43"/>
      <c r="F30" s="43"/>
      <c r="G30" s="43"/>
      <c r="H30" s="43">
        <v>0.32013888888888886</v>
      </c>
      <c r="I30" s="43"/>
      <c r="J30" s="43"/>
      <c r="K30" s="44"/>
      <c r="L30" s="43"/>
      <c r="M30" s="43"/>
      <c r="N30" s="43"/>
      <c r="O30" s="45"/>
      <c r="P30" s="46">
        <f>SUM(C30:J30,L30:N30)</f>
        <v>0.32013888888888886</v>
      </c>
    </row>
    <row r="31" spans="2:16" ht="14.1" customHeight="1" x14ac:dyDescent="0.35">
      <c r="B31" s="37" t="s">
        <v>169</v>
      </c>
      <c r="C31" s="47"/>
      <c r="D31" s="7"/>
      <c r="E31" s="7"/>
      <c r="F31" s="7"/>
      <c r="G31" s="7"/>
      <c r="H31" s="7"/>
      <c r="I31" s="7">
        <v>0.32013888888888886</v>
      </c>
      <c r="J31" s="7"/>
      <c r="K31" s="7"/>
      <c r="L31" s="7"/>
      <c r="M31" s="7"/>
      <c r="N31" s="7"/>
      <c r="O31" s="48"/>
      <c r="P31" s="46">
        <f>SUM(C31:N31)</f>
        <v>0.32013888888888886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>
        <v>0.32013888888888886</v>
      </c>
      <c r="J32" s="50"/>
      <c r="K32" s="50"/>
      <c r="L32" s="50"/>
      <c r="M32" s="50"/>
      <c r="N32" s="50"/>
      <c r="O32" s="51"/>
      <c r="P32" s="46">
        <f>SUM(C32:N32)</f>
        <v>0.32013888888888886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0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2" t="s">
        <v>67</v>
      </c>
      <c r="C36" s="155"/>
      <c r="D36" s="156"/>
      <c r="E36" s="155"/>
      <c r="F36" s="156"/>
      <c r="G36" s="155"/>
      <c r="H36" s="156"/>
      <c r="I36" s="155"/>
      <c r="J36" s="156"/>
      <c r="K36" s="155"/>
      <c r="L36" s="156"/>
      <c r="M36" s="155"/>
      <c r="N36" s="156"/>
      <c r="O36" s="151"/>
      <c r="P36" s="151"/>
    </row>
    <row r="37" spans="2:16" ht="18" customHeight="1" x14ac:dyDescent="0.35">
      <c r="B37" s="153"/>
      <c r="C37" s="155"/>
      <c r="D37" s="156"/>
      <c r="E37" s="151"/>
      <c r="F37" s="151"/>
      <c r="G37" s="151"/>
      <c r="H37" s="151"/>
      <c r="I37" s="151"/>
      <c r="J37" s="151"/>
      <c r="K37" s="151"/>
      <c r="L37" s="151"/>
      <c r="M37" s="155"/>
      <c r="N37" s="156"/>
      <c r="O37" s="151"/>
      <c r="P37" s="151"/>
    </row>
    <row r="38" spans="2:16" ht="18" customHeight="1" x14ac:dyDescent="0.35">
      <c r="B38" s="153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</row>
    <row r="39" spans="2:16" ht="18" customHeight="1" x14ac:dyDescent="0.35">
      <c r="B39" s="153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</row>
    <row r="40" spans="2:16" ht="18" customHeight="1" x14ac:dyDescent="0.35">
      <c r="B40" s="153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</row>
    <row r="41" spans="2:16" ht="18" customHeight="1" x14ac:dyDescent="0.35">
      <c r="B41" s="154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45" t="s">
        <v>183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6" t="s">
        <v>184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5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5"/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2"/>
    </row>
    <row r="48" spans="2:16" ht="14.1" customHeight="1" x14ac:dyDescent="0.35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/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0" t="s">
        <v>69</v>
      </c>
      <c r="C56" s="18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1" t="s">
        <v>70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3"/>
      <c r="N57" s="184" t="s">
        <v>71</v>
      </c>
      <c r="O57" s="182"/>
      <c r="P57" s="185"/>
    </row>
    <row r="58" spans="2:16" ht="17.100000000000001" customHeight="1" x14ac:dyDescent="0.35">
      <c r="B58" s="186" t="s">
        <v>72</v>
      </c>
      <c r="C58" s="187"/>
      <c r="D58" s="188"/>
      <c r="E58" s="186" t="s">
        <v>73</v>
      </c>
      <c r="F58" s="187"/>
      <c r="G58" s="188"/>
      <c r="H58" s="187" t="s">
        <v>74</v>
      </c>
      <c r="I58" s="187"/>
      <c r="J58" s="187"/>
      <c r="K58" s="189" t="s">
        <v>75</v>
      </c>
      <c r="L58" s="187"/>
      <c r="M58" s="190"/>
      <c r="N58" s="191"/>
      <c r="O58" s="187"/>
      <c r="P58" s="192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-160.57599999999999</v>
      </c>
      <c r="D72" s="60">
        <v>-162.79300000000001</v>
      </c>
      <c r="E72" s="96" t="s">
        <v>118</v>
      </c>
      <c r="F72" s="60">
        <v>24.1</v>
      </c>
      <c r="G72" s="60">
        <v>20.22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-154.285</v>
      </c>
      <c r="D73" s="60">
        <v>-157.61799999999999</v>
      </c>
      <c r="E73" s="98" t="s">
        <v>122</v>
      </c>
      <c r="F73" s="60">
        <v>39.04</v>
      </c>
      <c r="G73" s="60">
        <v>39.92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-205.77799999999999</v>
      </c>
      <c r="D74" s="60">
        <v>-203.614</v>
      </c>
      <c r="E74" s="98" t="s">
        <v>127</v>
      </c>
      <c r="F74" s="116">
        <v>0</v>
      </c>
      <c r="G74" s="116">
        <v>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-121.521</v>
      </c>
      <c r="D75" s="60">
        <v>-126.919</v>
      </c>
      <c r="E75" s="98" t="s">
        <v>132</v>
      </c>
      <c r="F75" s="116">
        <v>40</v>
      </c>
      <c r="G75" s="116">
        <v>35</v>
      </c>
      <c r="H75" s="99"/>
      <c r="I75" s="93" t="s">
        <v>133</v>
      </c>
      <c r="J75" s="59">
        <v>1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34.716000000000001</v>
      </c>
      <c r="D76" s="60">
        <v>31.314</v>
      </c>
      <c r="E76" s="98" t="s">
        <v>137</v>
      </c>
      <c r="F76" s="116">
        <v>40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32.741</v>
      </c>
      <c r="D77" s="60">
        <v>29.225000000000001</v>
      </c>
      <c r="E77" s="98" t="s">
        <v>142</v>
      </c>
      <c r="F77" s="116">
        <v>260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27.847999999999999</v>
      </c>
      <c r="D78" s="60">
        <v>24.192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26.332999999999998</v>
      </c>
      <c r="D79" s="60">
        <v>22.576000000000001</v>
      </c>
      <c r="E79" s="96" t="s">
        <v>152</v>
      </c>
      <c r="F79" s="60">
        <v>17.8</v>
      </c>
      <c r="G79" s="60">
        <v>13.9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1.6399999999999999E-5</v>
      </c>
      <c r="D80" s="115">
        <v>1.6200000000000001E-5</v>
      </c>
      <c r="E80" s="98" t="s">
        <v>157</v>
      </c>
      <c r="F80" s="60">
        <v>73.099999999999994</v>
      </c>
      <c r="G80" s="60">
        <v>67.900000000000006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1" t="s">
        <v>161</v>
      </c>
      <c r="C84" s="161"/>
    </row>
    <row r="85" spans="2:16" ht="15" customHeight="1" x14ac:dyDescent="0.35">
      <c r="B85" s="162" t="s">
        <v>188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35">
      <c r="B86" s="168"/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70"/>
    </row>
    <row r="87" spans="2:16" ht="15" customHeight="1" x14ac:dyDescent="0.35">
      <c r="B87" s="177"/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9"/>
    </row>
    <row r="88" spans="2:16" ht="15" customHeight="1" x14ac:dyDescent="0.35">
      <c r="B88" s="173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70"/>
    </row>
    <row r="89" spans="2:16" ht="15" customHeight="1" x14ac:dyDescent="0.35">
      <c r="B89" s="173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70"/>
    </row>
    <row r="90" spans="2:16" ht="15" customHeight="1" x14ac:dyDescent="0.35">
      <c r="B90" s="173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70"/>
    </row>
    <row r="91" spans="2:16" ht="15" customHeight="1" x14ac:dyDescent="0.35">
      <c r="B91" s="173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70"/>
    </row>
    <row r="92" spans="2:16" ht="15" customHeight="1" x14ac:dyDescent="0.35">
      <c r="B92" s="173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70"/>
    </row>
    <row r="93" spans="2:16" ht="15" customHeight="1" x14ac:dyDescent="0.35">
      <c r="B93" s="173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70"/>
    </row>
    <row r="94" spans="2:16" ht="15" customHeight="1" x14ac:dyDescent="0.35">
      <c r="B94" s="173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70"/>
    </row>
    <row r="95" spans="2:16" ht="15" customHeight="1" x14ac:dyDescent="0.35">
      <c r="B95" s="173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70"/>
    </row>
    <row r="96" spans="2:16" ht="15" customHeight="1" x14ac:dyDescent="0.35">
      <c r="B96" s="173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70"/>
    </row>
    <row r="97" spans="2:16" ht="15" customHeight="1" x14ac:dyDescent="0.35">
      <c r="B97" s="173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70"/>
    </row>
    <row r="98" spans="2:16" ht="15" customHeight="1" x14ac:dyDescent="0.35">
      <c r="B98" s="173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70"/>
    </row>
    <row r="99" spans="2:16" ht="15" customHeight="1" x14ac:dyDescent="0.35">
      <c r="B99" s="174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2025-11-03T18:09:33Z</dcterms:modified>
</cp:coreProperties>
</file>