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E6E1EBAF-2374-4D84-96D6-4D50DAE7DAD1}" xr6:coauthVersionLast="47" xr6:coauthVersionMax="47" xr10:uidLastSave="{00000000-0000-0000-0000-000000000000}"/>
  <bookViews>
    <workbookView xWindow="24672" yWindow="14424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<sst xmlns="http://schemas.openxmlformats.org/spreadsheetml/2006/main" count="221" uniqueCount="207">
  <si>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</si>
  <si>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</si>
  <si>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</si>
  <si>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</si>
  <si>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</si>
  <si>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</si>
  <si>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</si>
  <si>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</si>
  <si>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</si>
  <si>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</si>
  <si>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</si>
  <si>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</si>
  <si>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</si>
  <si>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</si>
  <si>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</si>
  <si>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</si>
  <si>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</si>
  <si>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</si>
  <si>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</si>
  <si>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</si>
  <si>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</si>
  <si>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</si>
  <si>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</si>
  <si>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</si>
  <si>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</si>
  <si>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</si>
  <si>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</si>
  <si>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</si>
  <si>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</si>
  <si>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</si>
  <si>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</si>
  <si>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</si>
  <si>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</si>
  <si>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</si>
  <si>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</si>
  <si>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</si>
  <si>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</si>
  <si>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</si>
  <si>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</si>
  <si>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</si>
  <si>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</si>
  <si>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</si>
  <si>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</si>
  <si>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</si>
  <si>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</si>
  <si>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</si>
  <si>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</si>
  <si>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</si>
  <si>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</si>
  <si>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</si>
  <si>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</si>
  <si>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</si>
  <si>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</si>
  <si>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</si>
  <si>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</si>
  <si>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</si>
  <si>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</si>
  <si>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</si>
  <si>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</si>
  <si>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</si>
  <si>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</si>
  <si>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</si>
  <si>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</si>
  <si>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</si>
  <si>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</si>
  <si>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</si>
  <si>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</si>
  <si>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</si>
  <si>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</si>
  <si>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</si>
  <si>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</si>
  <si>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</si>
  <si>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</si>
  <si>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</si>
  <si>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</si>
  <si>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</si>
  <si>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</si>
  <si>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</si>
  <si>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</si>
  <si>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</si>
  <si>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</si>
  <si>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</si>
  <si>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</si>
  <si>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</si>
  <si>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</si>
  <si>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</si>
  <si>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</si>
  <si>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</si>
  <si>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</si>
  <si>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</si>
  <si>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</si>
  <si>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</si>
  <si>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</si>
  <si>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</si>
  <si>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</si>
  <si>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</si>
  <si>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</si>
  <si>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</si>
  <si>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</si>
  <si>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</si>
  <si>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</si>
  <si>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</si>
  <si>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</si>
  <si>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</si>
  <si>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</si>
  <si>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</si>
  <si>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</si>
  <si>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</si>
  <si>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</si>
  <si>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</si>
  <si>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</si>
  <si>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</si>
  <si>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</si>
  <si>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</si>
  <si>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</si>
  <si>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</si>
  <si>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</si>
  <si>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</si>
  <si>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</si>
  <si>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</si>
  <si>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</si>
  <si>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</si>
  <si>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</si>
  <si>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</si>
  <si>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</si>
  <si>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</si>
  <si>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</si>
  <si>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</si>
  <si>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</si>
  <si>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</si>
  <si>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</si>
  <si>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</si>
  <si>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</si>
  <si>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</si>
  <si>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</si>
  <si>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</si>
  <si>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</si>
  <si>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</si>
  <si>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</si>
  <si>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</si>
  <si>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</si>
  <si>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</si>
  <si>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</si>
  <si>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</si>
  <si>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</si>
  <si>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</si>
  <si>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</si>
  <si>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</si>
  <si>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</si>
  <si>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</si>
  <si>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</si>
  <si>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</si>
  <si>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</si>
  <si>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</si>
  <si>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</si>
  <si>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</si>
  <si>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</si>
  <si>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</si>
  <si>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</si>
  <si>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</si>
  <si>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</si>
  <si>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</si>
  <si>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</si>
  <si>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</si>
  <si>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</si>
  <si>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</si>
  <si>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</si>
  <si>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</si>
  <si>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</si>
  <si>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</si>
  <si>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</si>
  <si>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</si>
  <si>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</si>
  <si>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</si>
  <si>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</si>
  <si>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</si>
  <si>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</si>
  <si>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</si>
  <si>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</si>
  <si>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</si>
  <si>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월령 40%이하로 방풍막 해제</t>
    <phoneticPr fontId="3" type="noConversion"/>
  </si>
  <si>
    <t>두원재</t>
    <phoneticPr fontId="3" type="noConversion"/>
  </si>
  <si>
    <t>M_054721</t>
    <phoneticPr fontId="3" type="noConversion"/>
  </si>
  <si>
    <t>E_054767</t>
    <phoneticPr fontId="3" type="noConversion"/>
  </si>
  <si>
    <t>E_054811</t>
    <phoneticPr fontId="3" type="noConversion"/>
  </si>
  <si>
    <t>DS9(영상 확인) 3회꺼짐</t>
    <phoneticPr fontId="3" type="noConversion"/>
  </si>
  <si>
    <t>ALL</t>
    <phoneticPr fontId="3" type="noConversion"/>
  </si>
  <si>
    <t>TMT</t>
    <phoneticPr fontId="3" type="noConversion"/>
  </si>
  <si>
    <t>SITE-KSP</t>
    <phoneticPr fontId="3" type="noConversion"/>
  </si>
  <si>
    <t>[12:45] 짙은 구름으로 관측 중단 / [13:00] 관측 재개</t>
    <phoneticPr fontId="3" type="noConversion"/>
  </si>
  <si>
    <t>[14:05] 짙은 구름과 비로 인한 관측 중단 / [14:40] 관측 재개</t>
    <phoneticPr fontId="3" type="noConversion"/>
  </si>
  <si>
    <t>E_054714-054716</t>
    <phoneticPr fontId="3" type="noConversion"/>
  </si>
  <si>
    <t>C_054750-054757</t>
    <phoneticPr fontId="3" type="noConversion"/>
  </si>
  <si>
    <t>E_054777</t>
    <phoneticPr fontId="3" type="noConversion"/>
  </si>
  <si>
    <t>E_054714-054716 여명으로 인한 과다 노출발생</t>
    <phoneticPr fontId="3" type="noConversion"/>
  </si>
  <si>
    <t>E_054767/E_054777/E_054811 full shutter가 닫히지 않아서 이미지에 오류 / 다음장에서 정상화됨</t>
    <phoneticPr fontId="3" type="noConversion"/>
  </si>
  <si>
    <t>C_054811-054838</t>
    <phoneticPr fontId="3" type="noConversion"/>
  </si>
  <si>
    <t>E_054851-054857</t>
    <phoneticPr fontId="3" type="noConversion"/>
  </si>
  <si>
    <t>E_054851-054857 full shutter가 닫히지 않아서 FSA Recycle 후 재관측 / 변화없어서 다시 FSA Recycle 후 재관측 했지만 변화없어서 재관측후 정상화</t>
    <phoneticPr fontId="3" type="noConversion"/>
  </si>
  <si>
    <t>C_054875-054878</t>
    <phoneticPr fontId="3" type="noConversion"/>
  </si>
  <si>
    <t>E_054882</t>
    <phoneticPr fontId="3" type="noConversion"/>
  </si>
  <si>
    <t>SSE</t>
    <phoneticPr fontId="3" type="noConversion"/>
  </si>
  <si>
    <t>S</t>
    <phoneticPr fontId="3" type="noConversion"/>
  </si>
  <si>
    <t>WSW</t>
    <phoneticPr fontId="3" type="noConversion"/>
  </si>
  <si>
    <t>-</t>
    <phoneticPr fontId="3" type="noConversion"/>
  </si>
  <si>
    <t>10s/23k</t>
    <phoneticPr fontId="3" type="noConversion"/>
  </si>
  <si>
    <t>10s/26k 6s/22k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</si>
</sst>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P19" sqref="P1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45956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0.40902777777777777</v>
      </c>
      <c r="D9" s="8">
        <v>1.2</v>
      </c>
      <c r="E9" s="8">
        <v>18.3</v>
      </c>
      <c r="F9" s="8">
        <v>45.3</v>
      </c>
      <c r="G9" s="36" t="s">
        <v>201</v>
      </c>
      <c r="H9" s="8">
        <v>1.7</v>
      </c>
      <c r="I9" s="36">
        <v>21.7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204</v>
      </c>
      <c r="E10" s="8">
        <v>17.600000000000001</v>
      </c>
      <c r="F10" s="8">
        <v>52.1</v>
      </c>
      <c r="G10" s="36" t="s">
        <v>202</v>
      </c>
      <c r="H10" s="8">
        <v>1.1000000000000001</v>
      </c>
      <c r="I10" s="11"/>
      <c r="J10" s="9">
        <f>IF(L10, 1, 0) + IF(M10, 2, 0) + IF(N10, 4, 0) + IF(O10, 8, 0) + IF(P10, 16, 0)</f>
        <v>24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0.7416666666666667</v>
      </c>
      <c r="D11" s="15">
        <v>2</v>
      </c>
      <c r="E11" s="15">
        <v>14.9</v>
      </c>
      <c r="F11" s="15">
        <v>59.5</v>
      </c>
      <c r="G11" s="36" t="s">
        <v>203</v>
      </c>
      <c r="H11" s="15">
        <v>5.7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24.332638888888891</v>
      </c>
      <c r="D12" s="19">
        <f>AVERAGE(D9:D11)</f>
        <v>1.6</v>
      </c>
      <c r="E12" s="19">
        <f>AVERAGE(E9:E11)</f>
        <v>16.933333333333334</v>
      </c>
      <c r="F12" s="20">
        <f>AVERAGE(F9:F11)</f>
        <v>52.300000000000004</v>
      </c>
      <c r="G12" s="21"/>
      <c r="H12" s="22">
        <f>AVERAGE(H9:H11)</f>
        <v>2.8333333333333335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186</v>
      </c>
      <c r="E16" s="27" t="s">
        <v>187</v>
      </c>
      <c r="F16" s="27" t="s">
        <v>188</v>
      </c>
      <c r="G16" s="27" t="s">
        <v>187</v>
      </c>
      <c r="H16" s="27" t="s">
        <v>186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0.36249999999999999</v>
      </c>
      <c r="D17" s="28">
        <v>0.36388888888888887</v>
      </c>
      <c r="E17" s="28">
        <v>0.37430555555555556</v>
      </c>
      <c r="F17" s="28">
        <v>0.40555555555555556</v>
      </c>
      <c r="G17" s="28">
        <v>0.74236111111111114</v>
      </c>
      <c r="H17" s="28">
        <v>0.77430555555555558</v>
      </c>
      <c r="I17" s="28"/>
      <c r="J17" s="28"/>
      <c r="K17" s="28"/>
      <c r="L17" s="28"/>
      <c r="M17" s="28"/>
      <c r="N17" s="28"/>
      <c r="O17" s="28"/>
      <c r="P17" s="28">
        <v>0.78888888888888886</v>
      </c>
    </row>
    <row r="18" spans="2:16" ht="14.1" customHeight="1" x14ac:dyDescent="0.35">
      <c r="B18" s="35" t="s">
        <v>42</v>
      </c>
      <c r="C18" s="27">
        <v>54708</v>
      </c>
      <c r="D18" s="27">
        <v>54709</v>
      </c>
      <c r="E18" s="27">
        <v>54714</v>
      </c>
      <c r="F18" s="27">
        <v>54730</v>
      </c>
      <c r="G18" s="27">
        <v>54924</v>
      </c>
      <c r="H18" s="27">
        <v>54936</v>
      </c>
      <c r="I18" s="27"/>
      <c r="J18" s="27"/>
      <c r="K18" s="27"/>
      <c r="L18" s="27"/>
      <c r="M18" s="27"/>
      <c r="N18" s="27"/>
      <c r="O18" s="27"/>
      <c r="P18" s="114">
        <v>54949</v>
      </c>
    </row>
    <row r="19" spans="2:16" ht="14.1" customHeight="1" thickBot="1" x14ac:dyDescent="0.4">
      <c r="B19" s="13" t="s">
        <v>43</v>
      </c>
      <c r="C19" s="29"/>
      <c r="D19" s="27">
        <v>54713</v>
      </c>
      <c r="E19" s="30">
        <v>54729</v>
      </c>
      <c r="F19" s="30">
        <v>54923</v>
      </c>
      <c r="G19" s="30">
        <v>54935</v>
      </c>
      <c r="H19" s="30">
        <v>54948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16</v>
      </c>
      <c r="F20" s="33">
        <f>IF(ISNUMBER(F18),F19-F18+1,"")</f>
        <v>194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>
        <v>0.77847222222222223</v>
      </c>
      <c r="K23" s="102">
        <v>0.77847222222222223</v>
      </c>
      <c r="L23" s="112" t="s">
        <v>164</v>
      </c>
      <c r="M23" s="165" t="s">
        <v>205</v>
      </c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>
        <v>0.78194444444444444</v>
      </c>
      <c r="K25" s="102">
        <v>0.78263888888888888</v>
      </c>
      <c r="L25" s="36" t="s">
        <v>49</v>
      </c>
      <c r="M25" s="165" t="s">
        <v>206</v>
      </c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0.33263888888888887</v>
      </c>
      <c r="N30" s="43"/>
      <c r="O30" s="45"/>
      <c r="P30" s="46">
        <f>SUM(C30:J30,L30:N30)</f>
        <v>0.33263888888888887</v>
      </c>
    </row>
    <row r="31" spans="2:16" ht="14.1" customHeight="1" x14ac:dyDescent="0.35">
      <c r="B31" s="37" t="s">
        <v>169</v>
      </c>
      <c r="C31" s="47"/>
      <c r="D31" s="7">
        <v>0.33680555555555558</v>
      </c>
      <c r="E31" s="7"/>
      <c r="F31" s="7"/>
      <c r="G31" s="7"/>
      <c r="H31" s="7"/>
      <c r="I31" s="7"/>
      <c r="J31" s="7"/>
      <c r="K31" s="7">
        <v>4.5138888888888888E-2</v>
      </c>
      <c r="L31" s="7"/>
      <c r="M31" s="7"/>
      <c r="N31" s="7"/>
      <c r="O31" s="48"/>
      <c r="P31" s="46">
        <f>SUM(C31:N31)</f>
        <v>0.38194444444444448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0.33680555555555558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4.5138888888888888E-2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0.38194444444444448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191</v>
      </c>
      <c r="D36" s="156"/>
      <c r="E36" s="155" t="s">
        <v>182</v>
      </c>
      <c r="F36" s="156"/>
      <c r="G36" s="155" t="s">
        <v>192</v>
      </c>
      <c r="H36" s="156"/>
      <c r="I36" s="155" t="s">
        <v>183</v>
      </c>
      <c r="J36" s="156"/>
      <c r="K36" s="155" t="s">
        <v>193</v>
      </c>
      <c r="L36" s="156"/>
      <c r="M36" s="155" t="s">
        <v>184</v>
      </c>
      <c r="N36" s="156"/>
      <c r="O36" s="151" t="s">
        <v>196</v>
      </c>
      <c r="P36" s="151"/>
    </row>
    <row r="37" spans="2:16" ht="18" customHeight="1" x14ac:dyDescent="0.35">
      <c r="B37" s="153"/>
      <c r="C37" s="155" t="s">
        <v>197</v>
      </c>
      <c r="D37" s="156"/>
      <c r="E37" s="151" t="s">
        <v>199</v>
      </c>
      <c r="F37" s="151"/>
      <c r="G37" s="151" t="s">
        <v>200</v>
      </c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189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190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198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-161.22399999999999</v>
      </c>
      <c r="D72" s="60">
        <v>-162.06800000000001</v>
      </c>
      <c r="E72" s="96" t="s">
        <v>118</v>
      </c>
      <c r="F72" s="60">
        <v>22.73</v>
      </c>
      <c r="G72" s="60">
        <v>21.73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-155.26400000000001</v>
      </c>
      <c r="D73" s="60">
        <v>-156.21600000000001</v>
      </c>
      <c r="E73" s="98" t="s">
        <v>122</v>
      </c>
      <c r="F73" s="60">
        <v>38.700000000000003</v>
      </c>
      <c r="G73" s="60">
        <v>37.29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-212.27600000000001</v>
      </c>
      <c r="D74" s="60">
        <v>-208.90700000000001</v>
      </c>
      <c r="E74" s="98" t="s">
        <v>127</v>
      </c>
      <c r="F74" s="116">
        <v>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-123.977</v>
      </c>
      <c r="D75" s="60">
        <v>-125.065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33.591999999999999</v>
      </c>
      <c r="D76" s="60">
        <v>32.640999999999998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31.63</v>
      </c>
      <c r="D77" s="60">
        <v>30.603999999999999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26.686</v>
      </c>
      <c r="D78" s="60">
        <v>25.66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225.178</v>
      </c>
      <c r="D79" s="60">
        <v>24.132999999999999</v>
      </c>
      <c r="E79" s="96" t="s">
        <v>152</v>
      </c>
      <c r="F79" s="60">
        <v>17</v>
      </c>
      <c r="G79" s="60">
        <v>15.8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1.5099999999999999E-5</v>
      </c>
      <c r="D80" s="115">
        <v>1.6399999999999999E-5</v>
      </c>
      <c r="E80" s="98" t="s">
        <v>157</v>
      </c>
      <c r="F80" s="60">
        <v>56.1</v>
      </c>
      <c r="G80" s="60">
        <v>61.7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180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185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2025-10-26T19:12:25Z</dcterms:modified>
</cp:coreProperties>
</file>