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9464C63B-ADE0-4C4E-851C-C60A8F7F5ED0}" xr6:coauthVersionLast="36" xr6:coauthVersionMax="47" xr10:uidLastSave="{00000000-0000-0000-0000-000000000000}"/>
  <bookViews>
    <workbookView xWindow="5760" yWindow="5760" windowWidth="18210" windowHeight="1959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<sst xmlns="http://schemas.openxmlformats.org/spreadsheetml/2006/main" count="239" uniqueCount="186">
  <si>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</si>
  <si>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</si>
  <si>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</si>
  <si>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</si>
  <si>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</si>
  <si>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</si>
  <si>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</si>
  <si>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</si>
  <si>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</si>
  <si>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</si>
  <si>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</si>
  <si>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</si>
  <si>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</si>
  <si>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</si>
  <si>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</si>
  <si>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</si>
  <si>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</si>
  <si>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</si>
  <si>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</si>
  <si>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</si>
  <si>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</si>
  <si>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</si>
  <si>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</si>
  <si>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</si>
  <si>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</si>
  <si>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</si>
  <si>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</si>
  <si>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</si>
  <si>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</si>
  <si>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</si>
  <si>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</si>
  <si>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</si>
  <si>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</si>
  <si>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</si>
  <si>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</si>
  <si>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</si>
  <si>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</si>
  <si>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</si>
  <si>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</si>
  <si>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</si>
  <si>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</si>
  <si>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</si>
  <si>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</si>
  <si>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</si>
  <si>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</si>
  <si>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</si>
  <si>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</si>
  <si>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</si>
  <si>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</si>
  <si>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</si>
  <si>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</si>
  <si>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</si>
  <si>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</si>
  <si>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</si>
  <si>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</si>
  <si>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</si>
  <si>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</si>
  <si>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</si>
  <si>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</si>
  <si>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</si>
  <si>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</si>
  <si>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</si>
  <si>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</si>
  <si>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</si>
  <si>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</si>
  <si>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</si>
  <si>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</si>
  <si>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</si>
  <si>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</si>
  <si>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</si>
  <si>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</si>
  <si>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</si>
  <si>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</si>
  <si>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</si>
  <si>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</si>
  <si>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</si>
  <si>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</si>
  <si>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</si>
  <si>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</si>
  <si>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</si>
  <si>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</si>
  <si>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</si>
  <si>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</si>
  <si>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</si>
  <si>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</si>
  <si>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</si>
  <si>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</si>
  <si>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</si>
  <si>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</si>
  <si>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</si>
  <si>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</si>
  <si>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</si>
  <si>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</si>
  <si>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</si>
  <si>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</si>
  <si>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</si>
  <si>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</si>
  <si>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</si>
  <si>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</si>
  <si>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</si>
  <si>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</si>
  <si>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</si>
  <si>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</si>
  <si>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</si>
  <si>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</si>
  <si>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</si>
  <si>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</si>
  <si>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</si>
  <si>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</si>
  <si>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</si>
  <si>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</si>
  <si>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</si>
  <si>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</si>
  <si>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</si>
  <si>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</si>
  <si>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</si>
  <si>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</si>
  <si>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</si>
  <si>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</si>
  <si>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</si>
  <si>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</si>
  <si>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</si>
  <si>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</si>
  <si>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</si>
  <si>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</si>
  <si>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</si>
  <si>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</si>
  <si>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</si>
  <si>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</si>
  <si>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</si>
  <si>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</si>
  <si>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</si>
  <si>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</si>
  <si>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</si>
  <si>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</si>
  <si>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</si>
  <si>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</si>
  <si>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</si>
  <si>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</si>
  <si>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</si>
  <si>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</si>
  <si>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</si>
  <si>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</si>
  <si>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</si>
  <si>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</si>
  <si>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</si>
  <si>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</si>
  <si>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</si>
  <si>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</si>
  <si>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</si>
  <si>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</si>
  <si>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</si>
  <si>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</si>
  <si>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</si>
  <si>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</si>
  <si>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</si>
  <si>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</si>
  <si>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</si>
  <si>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</si>
  <si>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</si>
  <si>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</si>
  <si>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</si>
  <si>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</si>
  <si>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</si>
  <si>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</si>
  <si>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</si>
  <si>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</si>
  <si>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</si>
  <si>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</si>
  <si>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</si>
  <si>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</si>
  <si>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</si>
  <si>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</si>
  <si>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</si>
  <si>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</si>
  <si>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</si>
  <si>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</si>
  <si>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</si>
  <si>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</si>
  <si>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</si>
  <si>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김예은</t>
    <phoneticPr fontId="3" type="noConversion"/>
  </si>
  <si>
    <t>월령 40%이하로 방풍막 해제</t>
    <phoneticPr fontId="3" type="noConversion"/>
  </si>
  <si>
    <t>미러 코팅을 위한 주경 해제</t>
    <phoneticPr fontId="3" type="noConversion"/>
  </si>
  <si>
    <t>ENE</t>
    <phoneticPr fontId="3" type="noConversion"/>
  </si>
  <si>
    <t>SSW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</si>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</sst>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52" zoomScale="145" zoomScaleNormal="145" workbookViewId="0">
      <selection activeCell="M30" sqref="M30:M33"/>
    </sheetView>
  </sheetViews>
  <sheetFormatPr defaultColWidth="0" defaultRowHeight="11.25" zeroHeight="1" x14ac:dyDescent="0.25"/>
  <cols>
    <col min="1" max="1" width="0.7109375" style="61" customWidth="1"/>
    <col min="2" max="2" width="7.7109375" style="61" customWidth="1"/>
    <col min="3" max="16" width="6.7109375" style="61" customWidth="1"/>
    <col min="17" max="17" width="0.7109375" style="61" customWidth="1"/>
    <col min="18" max="18" width="9.28515625" style="61" hidden="1" customWidth="1"/>
    <col min="19" max="16384" width="9.28515625" style="61" hidden="1"/>
  </cols>
  <sheetData>
    <row r="1" spans="2:16" ht="13.5" customHeight="1" x14ac:dyDescent="0.25"/>
    <row r="2" spans="2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58">
        <v>45952</v>
      </c>
      <c r="D3" s="159"/>
      <c r="E3" s="1"/>
      <c r="F3" s="1"/>
      <c r="G3" s="1"/>
      <c r="H3" s="1"/>
      <c r="I3" s="1"/>
      <c r="J3" s="1"/>
      <c r="K3" s="62" t="s">
        <v>2</v>
      </c>
      <c r="L3" s="160" t="e">
        <f>(P31-(P32+P33))/P31*100</f>
        <v>#DIV/0!</v>
      </c>
      <c r="M3" s="160"/>
      <c r="N3" s="62" t="s">
        <v>3</v>
      </c>
      <c r="O3" s="160" t="e">
        <f>(P31-P33)/P31*100</f>
        <v>#DIV/0!</v>
      </c>
      <c r="P3" s="160"/>
    </row>
    <row r="4" spans="2:16" ht="14.25" customHeight="1" x14ac:dyDescent="0.2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0.40625</v>
      </c>
      <c r="D9" s="8" t="s">
        <v>185</v>
      </c>
      <c r="E9" s="8">
        <v>18</v>
      </c>
      <c r="F9" s="8">
        <v>63.1</v>
      </c>
      <c r="G9" s="36" t="s">
        <v>183</v>
      </c>
      <c r="H9" s="8">
        <v>0.6</v>
      </c>
      <c r="I9" s="36">
        <v>0.3</v>
      </c>
      <c r="J9" s="9">
        <f>IF(L9, 1, 0) + IF(M9, 2, 0) + IF(N9, 4, 0) + IF(O9, 8, 0) + IF(P9, 16, 0)</f>
        <v>0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 t="s">
        <v>185</v>
      </c>
      <c r="E10" s="8">
        <v>14.2</v>
      </c>
      <c r="F10" s="8">
        <v>48.1</v>
      </c>
      <c r="G10" s="36" t="s">
        <v>184</v>
      </c>
      <c r="H10" s="8">
        <v>3.4</v>
      </c>
      <c r="I10" s="11"/>
      <c r="J10" s="9">
        <f>IF(L10, 1, 0) + IF(M10, 2, 0) + IF(N10, 4, 0) + IF(O10, 8, 0) + IF(P10, 16, 0)</f>
        <v>0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0.74583333333333335</v>
      </c>
      <c r="D11" s="15" t="s">
        <v>185</v>
      </c>
      <c r="E11" s="15">
        <v>11</v>
      </c>
      <c r="F11" s="15">
        <v>49.7</v>
      </c>
      <c r="G11" s="36" t="s">
        <v>184</v>
      </c>
      <c r="H11" s="15">
        <v>5.8</v>
      </c>
      <c r="I11" s="16"/>
      <c r="J11" s="9">
        <f>IF(L11, 1, 0) + IF(M11, 2, 0) + IF(N11, 4, 0) + IF(O11, 8, 0) + IF(P11, 16, 0)</f>
        <v>0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24.339583333333334</v>
      </c>
      <c r="D12" s="19" t="e">
        <f>AVERAGE(D9:D11)</f>
        <v>#DIV/0!</v>
      </c>
      <c r="E12" s="19">
        <f>AVERAGE(E9:E11)</f>
        <v>14.4</v>
      </c>
      <c r="F12" s="20">
        <f>AVERAGE(F9:F11)</f>
        <v>53.633333333333333</v>
      </c>
      <c r="G12" s="21"/>
      <c r="H12" s="22">
        <f>AVERAGE(H9:H11)</f>
        <v>3.2666666666666671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/>
      <c r="E16" s="27"/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 t="s">
        <v>185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25">
      <c r="B18" s="35" t="s">
        <v>42</v>
      </c>
      <c r="C18" s="27" t="s">
        <v>185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/>
    </row>
    <row r="19" spans="2:16" ht="14.1" customHeight="1" thickBot="1" x14ac:dyDescent="0.3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2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2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2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2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0.33888888888888885</v>
      </c>
      <c r="P30" s="46">
        <f>SUM(C30:J30,L30:N30)</f>
        <v>0</v>
      </c>
    </row>
    <row r="31" spans="2:16" ht="14.1" customHeight="1" x14ac:dyDescent="0.25">
      <c r="B31" s="37" t="s">
        <v>169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</v>
      </c>
    </row>
    <row r="32" spans="2:16" ht="14.1" customHeight="1" x14ac:dyDescent="0.2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2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2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2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2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2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2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25">
      <c r="B44" s="145" t="s">
        <v>182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25">
      <c r="B45" s="14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2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2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2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2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2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2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3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3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25"/>
    <row r="56" spans="2:16" ht="17.25" customHeight="1" x14ac:dyDescent="0.2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2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2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2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2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2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2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2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2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2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2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3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15" customHeight="1" x14ac:dyDescent="0.2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15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2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25">
      <c r="B72" s="96" t="s">
        <v>117</v>
      </c>
      <c r="C72" s="60" t="s">
        <v>185</v>
      </c>
      <c r="D72" s="60" t="s">
        <v>185</v>
      </c>
      <c r="E72" s="96" t="s">
        <v>118</v>
      </c>
      <c r="F72" s="60" t="s">
        <v>185</v>
      </c>
      <c r="G72" s="60" t="s">
        <v>185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25">
      <c r="B73" s="96" t="s">
        <v>121</v>
      </c>
      <c r="C73" s="60" t="s">
        <v>185</v>
      </c>
      <c r="D73" s="60" t="s">
        <v>185</v>
      </c>
      <c r="E73" s="98" t="s">
        <v>122</v>
      </c>
      <c r="F73" s="60" t="s">
        <v>185</v>
      </c>
      <c r="G73" s="60" t="s">
        <v>185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25">
      <c r="B74" s="96" t="s">
        <v>126</v>
      </c>
      <c r="C74" s="60" t="s">
        <v>185</v>
      </c>
      <c r="D74" s="60" t="s">
        <v>185</v>
      </c>
      <c r="E74" s="98" t="s">
        <v>127</v>
      </c>
      <c r="F74" s="116" t="s">
        <v>185</v>
      </c>
      <c r="G74" s="116" t="s">
        <v>185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 t="s">
        <v>185</v>
      </c>
      <c r="D75" s="60" t="s">
        <v>185</v>
      </c>
      <c r="E75" s="98" t="s">
        <v>132</v>
      </c>
      <c r="F75" s="116" t="s">
        <v>185</v>
      </c>
      <c r="G75" s="116" t="s">
        <v>185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 t="s">
        <v>185</v>
      </c>
      <c r="D76" s="60" t="s">
        <v>185</v>
      </c>
      <c r="E76" s="98" t="s">
        <v>137</v>
      </c>
      <c r="F76" s="116" t="s">
        <v>185</v>
      </c>
      <c r="G76" s="116" t="s">
        <v>185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25">
      <c r="B77" s="96" t="s">
        <v>141</v>
      </c>
      <c r="C77" s="60" t="s">
        <v>185</v>
      </c>
      <c r="D77" s="60" t="s">
        <v>185</v>
      </c>
      <c r="E77" s="98" t="s">
        <v>142</v>
      </c>
      <c r="F77" s="116" t="s">
        <v>185</v>
      </c>
      <c r="G77" s="116" t="s">
        <v>185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25">
      <c r="B78" s="96" t="s">
        <v>146</v>
      </c>
      <c r="C78" s="60" t="s">
        <v>185</v>
      </c>
      <c r="D78" s="60" t="s">
        <v>185</v>
      </c>
      <c r="E78" s="98" t="s">
        <v>147</v>
      </c>
      <c r="F78" s="116" t="s">
        <v>185</v>
      </c>
      <c r="G78" s="116" t="s">
        <v>185</v>
      </c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25">
      <c r="B79" s="96" t="s">
        <v>151</v>
      </c>
      <c r="C79" s="60" t="s">
        <v>185</v>
      </c>
      <c r="D79" s="60" t="s">
        <v>185</v>
      </c>
      <c r="E79" s="96" t="s">
        <v>152</v>
      </c>
      <c r="F79" s="60" t="s">
        <v>185</v>
      </c>
      <c r="G79" s="60" t="s">
        <v>185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25">
      <c r="B80" s="101" t="s">
        <v>156</v>
      </c>
      <c r="C80" s="115" t="s">
        <v>185</v>
      </c>
      <c r="D80" s="115" t="s">
        <v>185</v>
      </c>
      <c r="E80" s="98" t="s">
        <v>157</v>
      </c>
      <c r="F80" s="60" t="s">
        <v>185</v>
      </c>
      <c r="G80" s="60" t="s">
        <v>185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1" t="s">
        <v>161</v>
      </c>
      <c r="C84" s="161"/>
    </row>
    <row r="85" spans="2:16" ht="15" customHeight="1" x14ac:dyDescent="0.25">
      <c r="B85" s="162" t="s">
        <v>181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2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2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2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2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2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2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2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2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2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2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2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2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2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2025-11-11T04:29:00Z</dcterms:modified>
</cp:coreProperties>
</file>