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eaton03\Downloads\"/>
    </mc:Choice>
  </mc:AlternateContent>
  <xr:revisionPtr revIDLastSave="0" documentId="13_ncr:1_{EEDB9D45-1B4B-46F4-9BEA-4DFF40E754B5}" xr6:coauthVersionLast="36" xr6:coauthVersionMax="47" xr10:uidLastSave="{00000000-0000-0000-0000-000000000000}"/>
  <bookViews>
    <workbookView xWindow="25935" yWindow="8790" windowWidth="18210" windowHeight="169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<sst xmlns="http://schemas.openxmlformats.org/spreadsheetml/2006/main" count="201" uniqueCount="187">
  <si>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</si>
  <si>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</si>
  <si>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</si>
  <si>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</si>
  <si>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</si>
  <si>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</si>
  <si>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</si>
  <si>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</si>
  <si>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</si>
  <si>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</si>
  <si>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</si>
  <si>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</si>
  <si>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</si>
  <si>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</si>
  <si>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</si>
  <si>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</si>
  <si>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</si>
  <si>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</si>
  <si>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</si>
  <si>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</si>
  <si>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</si>
  <si>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</si>
  <si>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</si>
  <si>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</si>
  <si>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</si>
  <si>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</si>
  <si>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</si>
  <si>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</si>
  <si>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</si>
  <si>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</si>
  <si>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</si>
  <si>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</si>
  <si>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</si>
  <si>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</si>
  <si>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</si>
  <si>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</si>
  <si>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</si>
  <si>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</si>
  <si>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</si>
  <si>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</si>
  <si>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</si>
  <si>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</si>
  <si>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</si>
  <si>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</si>
  <si>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</si>
  <si>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</si>
  <si>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</si>
  <si>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</si>
  <si>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</si>
  <si>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</si>
  <si>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</si>
  <si>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</si>
  <si>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</si>
  <si>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</si>
  <si>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</si>
  <si>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</si>
  <si>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</si>
  <si>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</si>
  <si>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</si>
  <si>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</si>
  <si>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</si>
  <si>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</si>
  <si>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</si>
  <si>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</si>
  <si>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</si>
  <si>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</si>
  <si>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</si>
  <si>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</si>
  <si>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</si>
  <si>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</si>
  <si>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</si>
  <si>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</si>
  <si>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</si>
  <si>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</si>
  <si>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</si>
  <si>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</si>
  <si>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</si>
  <si>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</si>
  <si>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</si>
  <si>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</si>
  <si>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</si>
  <si>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</si>
  <si>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</si>
  <si>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</si>
  <si>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</si>
  <si>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</si>
  <si>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</si>
  <si>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</si>
  <si>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</si>
  <si>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</si>
  <si>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</si>
  <si>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</si>
  <si>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</si>
  <si>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</si>
  <si>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</si>
  <si>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</si>
  <si>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</si>
  <si>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</si>
  <si>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</si>
  <si>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</si>
  <si>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</si>
  <si>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</si>
  <si>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</si>
  <si>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</si>
  <si>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</si>
  <si>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</si>
  <si>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</si>
  <si>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</si>
  <si>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</si>
  <si>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</si>
  <si>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</si>
  <si>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</si>
  <si>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</si>
  <si>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</si>
  <si>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</si>
  <si>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</si>
  <si>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</si>
  <si>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</si>
  <si>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</si>
  <si>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</si>
  <si>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</si>
  <si>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</si>
  <si>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</si>
  <si>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</si>
  <si>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</si>
  <si>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</si>
  <si>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</si>
  <si>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</si>
  <si>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</si>
  <si>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</si>
  <si>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</si>
  <si>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</si>
  <si>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</si>
  <si>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</si>
  <si>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</si>
  <si>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</si>
  <si>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</si>
  <si>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</si>
  <si>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</si>
  <si>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</si>
  <si>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</si>
  <si>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</si>
  <si>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</si>
  <si>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</si>
  <si>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</si>
  <si>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</si>
  <si>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</si>
  <si>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</si>
  <si>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</si>
  <si>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</si>
  <si>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</si>
  <si>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</si>
  <si>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</si>
  <si>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</si>
  <si>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</si>
  <si>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</si>
  <si>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</si>
  <si>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</si>
  <si>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</si>
  <si>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</si>
  <si>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</si>
  <si>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</si>
  <si>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</si>
  <si>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</si>
  <si>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</si>
  <si>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</si>
  <si>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</si>
  <si>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</si>
  <si>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</si>
  <si>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</si>
  <si>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</si>
  <si>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</si>
  <si>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</si>
  <si>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</si>
  <si>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</si>
  <si>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</si>
  <si>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</si>
  <si>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</si>
  <si>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</si>
  <si>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</si>
  <si>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김예은</t>
    <phoneticPr fontId="3" type="noConversion"/>
  </si>
  <si>
    <t>월령 40%이하로 방풍막 해제</t>
    <phoneticPr fontId="3" type="noConversion"/>
  </si>
  <si>
    <t>-</t>
    <phoneticPr fontId="3" type="noConversion"/>
  </si>
  <si>
    <t>NE</t>
    <phoneticPr fontId="3" type="noConversion"/>
  </si>
  <si>
    <t>미러 코팅을 위한 주경 해제</t>
    <phoneticPr fontId="3" type="noConversion"/>
  </si>
  <si>
    <t>NNW</t>
    <phoneticPr fontId="3" type="noConversion"/>
  </si>
  <si>
    <t>NNE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</si>
</sst>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247650</xdr:rowOff>
        </xdr:from>
        <xdr:to>
          <xdr:col>9</xdr:col>
          <xdr:colOff>419100</xdr:colOff>
          <xdr:row>59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E34" sqref="E34"/>
    </sheetView>
  </sheetViews>
  <sheetFormatPr defaultColWidth="0" defaultRowHeight="11.25" zeroHeight="1" x14ac:dyDescent="0.25"/>
  <cols>
    <col min="1" max="1" width="0.7109375" style="61" customWidth="1"/>
    <col min="2" max="2" width="7.7109375" style="61" customWidth="1"/>
    <col min="3" max="16" width="6.7109375" style="61" customWidth="1"/>
    <col min="17" max="17" width="0.7109375" style="61" customWidth="1"/>
    <col min="18" max="18" width="9.28515625" style="61" hidden="1" customWidth="1"/>
    <col min="19" max="16384" width="9.28515625" style="61" hidden="1"/>
  </cols>
  <sheetData>
    <row r="1" spans="2:16" ht="13.5" customHeight="1" x14ac:dyDescent="0.25"/>
    <row r="2" spans="2:16" ht="14.25" customHeight="1" thickBot="1" x14ac:dyDescent="0.3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4" t="s">
        <v>1</v>
      </c>
      <c r="C3" s="158">
        <v>45951</v>
      </c>
      <c r="D3" s="159"/>
      <c r="E3" s="1"/>
      <c r="F3" s="1"/>
      <c r="G3" s="1"/>
      <c r="H3" s="1"/>
      <c r="I3" s="1"/>
      <c r="J3" s="1"/>
      <c r="K3" s="62" t="s">
        <v>2</v>
      </c>
      <c r="L3" s="160" t="e">
        <f>(P31-(P32+P33))/P31*100</f>
        <v>#DIV/0!</v>
      </c>
      <c r="M3" s="160"/>
      <c r="N3" s="62" t="s">
        <v>3</v>
      </c>
      <c r="O3" s="160" t="e">
        <f>(P31-P33)/P31*100</f>
        <v>#DIV/0!</v>
      </c>
      <c r="P3" s="160"/>
    </row>
    <row r="4" spans="2:16" ht="14.25" customHeight="1" x14ac:dyDescent="0.2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35" t="s">
        <v>21</v>
      </c>
      <c r="C9" s="7">
        <v>0.40555555555555556</v>
      </c>
      <c r="D9" s="8" t="s">
        <v>182</v>
      </c>
      <c r="E9" s="8">
        <v>26.1</v>
      </c>
      <c r="F9" s="8">
        <v>34.700000000000003</v>
      </c>
      <c r="G9" s="36" t="s">
        <v>185</v>
      </c>
      <c r="H9" s="8">
        <v>2</v>
      </c>
      <c r="I9" s="36">
        <v>0.2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5" t="s">
        <v>22</v>
      </c>
      <c r="C10" s="7">
        <v>0.58333333333333337</v>
      </c>
      <c r="D10" s="8" t="s">
        <v>182</v>
      </c>
      <c r="E10" s="8">
        <v>24.7</v>
      </c>
      <c r="F10" s="8">
        <v>37.799999999999997</v>
      </c>
      <c r="G10" s="36" t="s">
        <v>183</v>
      </c>
      <c r="H10" s="8">
        <v>8.1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23</v>
      </c>
      <c r="C11" s="14">
        <v>0.74652777777777779</v>
      </c>
      <c r="D11" s="15" t="s">
        <v>182</v>
      </c>
      <c r="E11" s="15">
        <v>20.2</v>
      </c>
      <c r="F11" s="15">
        <v>49.8</v>
      </c>
      <c r="G11" s="36" t="s">
        <v>186</v>
      </c>
      <c r="H11" s="15">
        <v>5.3</v>
      </c>
      <c r="I11" s="16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7" t="s">
        <v>24</v>
      </c>
      <c r="C12" s="18">
        <f>(24-C9)+C11</f>
        <v>24.340972222222224</v>
      </c>
      <c r="D12" s="19" t="e">
        <f>AVERAGE(D9:D11)</f>
        <v>#DIV/0!</v>
      </c>
      <c r="E12" s="19">
        <f>AVERAGE(E9:E11)</f>
        <v>23.666666666666668</v>
      </c>
      <c r="F12" s="20">
        <f>AVERAGE(F9:F11)</f>
        <v>40.766666666666666</v>
      </c>
      <c r="G12" s="21"/>
      <c r="H12" s="22">
        <f>AVERAGE(H9:H11)</f>
        <v>5.1333333333333329</v>
      </c>
      <c r="I12" s="23"/>
      <c r="J12" s="24">
        <f>AVERAGE(J9:J11)</f>
        <v>1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25">
      <c r="B16" s="35" t="s">
        <v>40</v>
      </c>
      <c r="C16" s="27" t="s">
        <v>178</v>
      </c>
      <c r="D16" s="27"/>
      <c r="E16" s="27"/>
      <c r="F16" s="27"/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25">
      <c r="B17" s="35" t="s">
        <v>41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1" customHeight="1" x14ac:dyDescent="0.25">
      <c r="B18" s="35" t="s">
        <v>42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/>
    </row>
    <row r="19" spans="2:16" ht="14.1" customHeight="1" thickBot="1" x14ac:dyDescent="0.3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3">
      <c r="B20" s="31" t="s">
        <v>44</v>
      </c>
      <c r="C20" s="29"/>
      <c r="D20" s="32" t="str">
        <f>IF(ISNUMBER(D18),D19-D18+1,"")</f>
        <v/>
      </c>
      <c r="E20" s="33" t="str">
        <f>IF(ISNUMBER(E18),E19-E18+1,"")</f>
        <v/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2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2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2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2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25">
      <c r="B30" s="37" t="s">
        <v>168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0.34027777777777773</v>
      </c>
      <c r="P30" s="46">
        <f>SUM(C30:J30,L30:N30)</f>
        <v>0</v>
      </c>
    </row>
    <row r="31" spans="2:16" ht="14.1" customHeight="1" x14ac:dyDescent="0.25">
      <c r="B31" s="37" t="s">
        <v>169</v>
      </c>
      <c r="C31" s="4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</v>
      </c>
    </row>
    <row r="32" spans="2:16" ht="14.1" customHeight="1" x14ac:dyDescent="0.2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3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2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2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25">
      <c r="B36" s="152" t="s">
        <v>67</v>
      </c>
      <c r="C36" s="155"/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1"/>
      <c r="P36" s="151"/>
    </row>
    <row r="37" spans="2:16" ht="18" customHeight="1" x14ac:dyDescent="0.2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2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2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2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2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25">
      <c r="B44" s="145" t="s">
        <v>184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25">
      <c r="B45" s="146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25">
      <c r="B46" s="145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25">
      <c r="B47" s="145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2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2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2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2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2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3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3">
      <c r="B54" s="125" t="s">
        <v>179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25"/>
    <row r="56" spans="2:16" ht="17.25" customHeight="1" x14ac:dyDescent="0.2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2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2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2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2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2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2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2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2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2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2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2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3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15" customHeight="1" x14ac:dyDescent="0.2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15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2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25">
      <c r="B72" s="96" t="s">
        <v>117</v>
      </c>
      <c r="C72" s="60">
        <v>-151</v>
      </c>
      <c r="D72" s="60">
        <v>-159.6</v>
      </c>
      <c r="E72" s="96" t="s">
        <v>118</v>
      </c>
      <c r="F72" s="60">
        <v>28.9</v>
      </c>
      <c r="G72" s="60">
        <v>25.7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25">
      <c r="B73" s="96" t="s">
        <v>121</v>
      </c>
      <c r="C73" s="60">
        <v>-142.30000000000001</v>
      </c>
      <c r="D73" s="60">
        <v>-152.9</v>
      </c>
      <c r="E73" s="98" t="s">
        <v>122</v>
      </c>
      <c r="F73" s="60">
        <v>31.5</v>
      </c>
      <c r="G73" s="60">
        <v>37.299999999999997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25">
      <c r="B74" s="96" t="s">
        <v>126</v>
      </c>
      <c r="C74" s="60">
        <v>-202.6</v>
      </c>
      <c r="D74" s="60">
        <v>-206.1</v>
      </c>
      <c r="E74" s="98" t="s">
        <v>127</v>
      </c>
      <c r="F74" s="116">
        <v>5</v>
      </c>
      <c r="G74" s="116">
        <v>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-106.9</v>
      </c>
      <c r="D75" s="60">
        <v>-120.8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43.4</v>
      </c>
      <c r="D76" s="60">
        <v>36.5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25">
      <c r="B77" s="96" t="s">
        <v>141</v>
      </c>
      <c r="C77" s="60">
        <v>39.6</v>
      </c>
      <c r="D77" s="60">
        <v>34.5</v>
      </c>
      <c r="E77" s="98" t="s">
        <v>142</v>
      </c>
      <c r="F77" s="116">
        <v>260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25">
      <c r="B78" s="96" t="s">
        <v>146</v>
      </c>
      <c r="C78" s="60">
        <v>34.6</v>
      </c>
      <c r="D78" s="60">
        <v>29.6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25">
      <c r="B79" s="96" t="s">
        <v>151</v>
      </c>
      <c r="C79" s="60">
        <v>32.799999999999997</v>
      </c>
      <c r="D79" s="60">
        <v>28.1</v>
      </c>
      <c r="E79" s="96" t="s">
        <v>152</v>
      </c>
      <c r="F79" s="60">
        <v>31.4</v>
      </c>
      <c r="G79" s="60">
        <v>17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25">
      <c r="B80" s="101" t="s">
        <v>156</v>
      </c>
      <c r="C80" s="115">
        <v>1.6699999999999999E-5</v>
      </c>
      <c r="D80" s="115">
        <v>1.49E-5</v>
      </c>
      <c r="E80" s="98" t="s">
        <v>157</v>
      </c>
      <c r="F80" s="60">
        <v>24.1</v>
      </c>
      <c r="G80" s="60">
        <v>50.2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61" t="s">
        <v>161</v>
      </c>
      <c r="C84" s="161"/>
    </row>
    <row r="85" spans="2:16" ht="15" customHeight="1" x14ac:dyDescent="0.25">
      <c r="B85" s="162" t="s">
        <v>181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2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2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2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2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2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2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2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2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2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2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2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2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2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2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247650</xdr:rowOff>
                  </from>
                  <to>
                    <xdr:col>9</xdr:col>
                    <xdr:colOff>419100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keaton03</cp:lastModifiedBy>
  <cp:lastPrinted>2024-03-05T14:50:54Z</cp:lastPrinted>
  <dcterms:created xsi:type="dcterms:W3CDTF">2024-02-29T07:36:25Z</dcterms:created>
  <dcterms:modified xsi:type="dcterms:W3CDTF">2025-11-11T04:28:14Z</dcterms:modified>
</cp:coreProperties>
</file>