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0\"/>
    </mc:Choice>
  </mc:AlternateContent>
  <xr:revisionPtr revIDLastSave="0" documentId="13_ncr:1_{A9F33803-8F20-4CA1-9600-FA5B988C0120}" xr6:coauthVersionLast="47" xr6:coauthVersionMax="47" xr10:uidLastSave="{00000000-0000-0000-0000-000000000000}"/>
  <bookViews>
    <workbookView xWindow="3840" yWindow="3840" windowWidth="18216" windowHeight="1694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<sst xmlns="http://schemas.openxmlformats.org/spreadsheetml/2006/main" count="227" uniqueCount="199">
  <si>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</si>
  <si>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</si>
  <si>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</si>
  <si>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</si>
  <si>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</si>
  <si>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</si>
  <si>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</si>
  <si>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</si>
  <si>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</si>
  <si>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</si>
  <si>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</si>
  <si>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</si>
  <si>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</si>
  <si>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</si>
  <si>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</si>
  <si>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</si>
  <si>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</si>
  <si>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</si>
  <si>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</si>
  <si>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</si>
  <si>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</si>
  <si>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</si>
  <si>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</si>
  <si>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</si>
  <si>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</si>
  <si>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</si>
  <si>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</si>
  <si>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</si>
  <si>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</si>
  <si>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</si>
  <si>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</si>
  <si>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</si>
  <si>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</si>
  <si>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</si>
  <si>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</si>
  <si>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</si>
  <si>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</si>
  <si>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</si>
  <si>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</si>
  <si>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</si>
  <si>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</si>
  <si>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</si>
  <si>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</si>
  <si>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</si>
  <si>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</si>
  <si>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</si>
  <si>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</si>
  <si>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</si>
  <si>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</si>
  <si>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</si>
  <si>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</si>
  <si>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</si>
  <si>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</si>
  <si>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</si>
  <si>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</si>
  <si>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</si>
  <si>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</si>
  <si>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</si>
  <si>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</si>
  <si>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</si>
  <si>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</si>
  <si>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</si>
  <si>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</si>
  <si>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</si>
  <si>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</si>
  <si>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</si>
  <si>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</si>
  <si>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</si>
  <si>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</si>
  <si>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</si>
  <si>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</si>
  <si>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</si>
  <si>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</si>
  <si>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</si>
  <si>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</si>
  <si>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</si>
  <si>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</si>
  <si>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</si>
  <si>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</si>
  <si>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</si>
  <si>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</si>
  <si>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</si>
  <si>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</si>
  <si>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</si>
  <si>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</si>
  <si>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</si>
  <si>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</si>
  <si>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</si>
  <si>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</si>
  <si>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</si>
  <si>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</si>
  <si>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</si>
  <si>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</si>
  <si>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</si>
  <si>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</si>
  <si>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</si>
  <si>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</si>
  <si>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</si>
  <si>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</si>
  <si>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</si>
  <si>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</si>
  <si>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</si>
  <si>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</si>
  <si>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</si>
  <si>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</si>
  <si>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</si>
  <si>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</si>
  <si>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</si>
  <si>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</si>
  <si>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</si>
  <si>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</si>
  <si>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</si>
  <si>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</si>
  <si>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</si>
  <si>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</si>
  <si>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</si>
  <si>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</si>
  <si>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</si>
  <si>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</si>
  <si>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</si>
  <si>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</si>
  <si>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</si>
  <si>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</si>
  <si>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</si>
  <si>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</si>
  <si>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</si>
  <si>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</si>
  <si>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</si>
  <si>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</si>
  <si>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</si>
  <si>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</si>
  <si>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</si>
  <si>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</si>
  <si>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</si>
  <si>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</si>
  <si>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</si>
  <si>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</si>
  <si>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</si>
  <si>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</si>
  <si>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</si>
  <si>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</si>
  <si>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</si>
  <si>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</si>
  <si>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</si>
  <si>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</si>
  <si>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</si>
  <si>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</si>
  <si>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</si>
  <si>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</si>
  <si>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</si>
  <si>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</si>
  <si>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</si>
  <si>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</si>
  <si>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</si>
  <si>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</si>
  <si>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</si>
  <si>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</si>
  <si>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</si>
  <si>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</si>
  <si>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</si>
  <si>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</si>
  <si>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</si>
  <si>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</si>
  <si>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</si>
  <si>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</si>
  <si>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</si>
  <si>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</si>
  <si>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</si>
  <si>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</si>
  <si>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</si>
  <si>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</si>
  <si>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</si>
  <si>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</si>
  <si>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</si>
  <si>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</si>
  <si>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</si>
  <si>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</si>
  <si>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</si>
  <si>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</si>
  <si>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</si>
  <si>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</si>
  <si>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</si>
  <si>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TMT</t>
    <phoneticPr fontId="3" type="noConversion"/>
  </si>
  <si>
    <t>KAMP</t>
    <phoneticPr fontId="3" type="noConversion"/>
  </si>
  <si>
    <t>김예은</t>
    <phoneticPr fontId="3" type="noConversion"/>
  </si>
  <si>
    <t>월령 40%이하로 방풍막 해제</t>
    <phoneticPr fontId="3" type="noConversion"/>
  </si>
  <si>
    <t>-</t>
    <phoneticPr fontId="3" type="noConversion"/>
  </si>
  <si>
    <t>NW</t>
    <phoneticPr fontId="3" type="noConversion"/>
  </si>
  <si>
    <t>KSP</t>
    <phoneticPr fontId="3" type="noConversion"/>
  </si>
  <si>
    <t>DS9(영상확인) 2회 꺼짐</t>
    <phoneticPr fontId="3" type="noConversion"/>
  </si>
  <si>
    <t>M_053320-053321:K</t>
    <phoneticPr fontId="3" type="noConversion"/>
  </si>
  <si>
    <t>PC-TCS 확인 작업으로 관측 시작이 늦어져 dark begin 건너 뜀</t>
    <phoneticPr fontId="3" type="noConversion"/>
  </si>
  <si>
    <t xml:space="preserve">  </t>
    <phoneticPr fontId="3" type="noConversion"/>
  </si>
  <si>
    <t>[14:28] 갑자기 Gmon꺼짐/ do-killplot으로 정상 종료 후 재실행하고 정상화 됨</t>
    <phoneticPr fontId="3" type="noConversion"/>
  </si>
  <si>
    <t xml:space="preserve">(053229 ~ 053347) OBS agent에 half shutter 오류 문구 출력되었으나 영상에 이상은 없음 </t>
    <phoneticPr fontId="3" type="noConversion"/>
  </si>
  <si>
    <t>NE</t>
    <phoneticPr fontId="3" type="noConversion"/>
  </si>
  <si>
    <t>PC-TCS 확인 작업으로 관측 시작이 늦어져 기기 상태 생략 함</t>
    <phoneticPr fontId="3" type="noConversion"/>
  </si>
  <si>
    <t>35s/26k 22s/27k 12s/23k</t>
    <phoneticPr fontId="3" type="noConversion"/>
  </si>
  <si>
    <t>35s/22k 25s/22k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</si>
</sst>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46" zoomScale="145" zoomScaleNormal="145" workbookViewId="0">
      <selection activeCell="I20" sqref="I20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45950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95.274102079395078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0.40486111111111112</v>
      </c>
      <c r="D9" s="8" t="s">
        <v>186</v>
      </c>
      <c r="E9" s="8">
        <v>23.6</v>
      </c>
      <c r="F9" s="8">
        <v>47</v>
      </c>
      <c r="G9" s="36" t="s">
        <v>187</v>
      </c>
      <c r="H9" s="8">
        <v>8.6999999999999993</v>
      </c>
      <c r="I9" s="36">
        <v>2.4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1.7</v>
      </c>
      <c r="E10" s="8">
        <v>22.9</v>
      </c>
      <c r="F10" s="8">
        <v>45.5</v>
      </c>
      <c r="G10" s="36" t="s">
        <v>195</v>
      </c>
      <c r="H10" s="8">
        <v>2.5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0.74722222222222223</v>
      </c>
      <c r="D11" s="15">
        <v>1.6</v>
      </c>
      <c r="E11" s="15">
        <v>21.3</v>
      </c>
      <c r="F11" s="15">
        <v>48.5</v>
      </c>
      <c r="G11" s="36" t="s">
        <v>187</v>
      </c>
      <c r="H11" s="15">
        <v>9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24.342361111111114</v>
      </c>
      <c r="D12" s="19">
        <f>AVERAGE(D9:D11)</f>
        <v>1.65</v>
      </c>
      <c r="E12" s="19">
        <f>AVERAGE(E9:E11)</f>
        <v>22.599999999999998</v>
      </c>
      <c r="F12" s="20">
        <f>AVERAGE(F9:F11)</f>
        <v>47</v>
      </c>
      <c r="G12" s="21"/>
      <c r="H12" s="22">
        <f>AVERAGE(H9:H11)</f>
        <v>6.7333333333333334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183</v>
      </c>
      <c r="G16" s="27" t="s">
        <v>188</v>
      </c>
      <c r="H16" s="27" t="s">
        <v>182</v>
      </c>
      <c r="I16" s="113" t="s">
        <v>180</v>
      </c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 t="s">
        <v>186</v>
      </c>
      <c r="D17" s="28" t="s">
        <v>186</v>
      </c>
      <c r="E17" s="28">
        <v>0.42222222222222222</v>
      </c>
      <c r="F17" s="28">
        <v>0.4548611111111111</v>
      </c>
      <c r="G17" s="28">
        <v>0.5180555555555556</v>
      </c>
      <c r="H17" s="28">
        <v>0.74861111111111112</v>
      </c>
      <c r="I17" s="28">
        <v>0.77916666666666667</v>
      </c>
      <c r="J17" s="28"/>
      <c r="K17" s="28"/>
      <c r="L17" s="28"/>
      <c r="M17" s="28"/>
      <c r="N17" s="28"/>
      <c r="O17" s="28"/>
      <c r="P17" s="28">
        <v>0.79236111111111107</v>
      </c>
    </row>
    <row r="18" spans="2:16" ht="14.1" customHeight="1" x14ac:dyDescent="0.35">
      <c r="B18" s="35" t="s">
        <v>42</v>
      </c>
      <c r="C18" s="27" t="s">
        <v>186</v>
      </c>
      <c r="D18" s="27" t="s">
        <v>186</v>
      </c>
      <c r="E18" s="27">
        <v>53174</v>
      </c>
      <c r="F18" s="27">
        <v>53196</v>
      </c>
      <c r="G18" s="27">
        <v>53238</v>
      </c>
      <c r="H18" s="27">
        <v>53387</v>
      </c>
      <c r="I18" s="27">
        <v>53399</v>
      </c>
      <c r="J18" s="27"/>
      <c r="K18" s="27"/>
      <c r="L18" s="27"/>
      <c r="M18" s="27"/>
      <c r="N18" s="27"/>
      <c r="O18" s="27"/>
      <c r="P18" s="114">
        <v>53411</v>
      </c>
    </row>
    <row r="19" spans="2:16" ht="14.1" customHeight="1" thickBot="1" x14ac:dyDescent="0.4">
      <c r="B19" s="13" t="s">
        <v>43</v>
      </c>
      <c r="C19" s="29"/>
      <c r="D19" s="27" t="s">
        <v>186</v>
      </c>
      <c r="E19" s="30">
        <v>53195</v>
      </c>
      <c r="F19" s="30">
        <v>53237</v>
      </c>
      <c r="G19" s="30">
        <v>53386</v>
      </c>
      <c r="H19" s="30">
        <v>53398</v>
      </c>
      <c r="I19" s="30">
        <v>53410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 t="str">
        <f>IF(ISNUMBER(D18),D19-D18+1,"")</f>
        <v/>
      </c>
      <c r="E20" s="33">
        <f>IF(ISNUMBER(E18),E19-E18+1,"")</f>
        <v>22</v>
      </c>
      <c r="F20" s="33">
        <f>IF(ISNUMBER(F18),F19-F18+1,"")</f>
        <v>42</v>
      </c>
      <c r="G20" s="33">
        <f>IF(ISNUMBER(G18),G19-G18+1,"")</f>
        <v>149</v>
      </c>
      <c r="H20" s="33">
        <f>IF(ISNUMBER(H18),H19-H18+1,"")</f>
        <v>12</v>
      </c>
      <c r="I20" s="33">
        <f t="shared" ref="I20:O20" si="0">IF(ISNUMBER(I18),I19-I18+1,"")</f>
        <v>12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>
        <v>0.78055555555555556</v>
      </c>
      <c r="K23" s="102">
        <v>0.78194444444444444</v>
      </c>
      <c r="L23" s="112" t="s">
        <v>164</v>
      </c>
      <c r="M23" s="154" t="s">
        <v>198</v>
      </c>
      <c r="N23" s="154"/>
      <c r="O23" s="154"/>
      <c r="P23" s="154"/>
    </row>
    <row r="24" spans="2:16" ht="13.5" customHeight="1" x14ac:dyDescent="0.35">
      <c r="B24" s="155"/>
      <c r="C24" s="102"/>
      <c r="D24" s="102"/>
      <c r="E24" s="109" t="s">
        <v>177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>
        <v>0.78402777777777777</v>
      </c>
      <c r="K25" s="102">
        <v>0.78611111111111109</v>
      </c>
      <c r="L25" s="36" t="s">
        <v>49</v>
      </c>
      <c r="M25" s="154" t="s">
        <v>197</v>
      </c>
      <c r="N25" s="154"/>
      <c r="O25" s="154"/>
      <c r="P25" s="154"/>
    </row>
    <row r="26" spans="2:16" ht="13.5" customHeight="1" x14ac:dyDescent="0.35">
      <c r="B26" s="155"/>
      <c r="C26" s="102"/>
      <c r="D26" s="102"/>
      <c r="E26" s="109" t="s">
        <v>164</v>
      </c>
      <c r="F26" s="154"/>
      <c r="G26" s="154"/>
      <c r="H26" s="154"/>
      <c r="I26" s="154"/>
      <c r="J26" s="102"/>
      <c r="K26" s="102"/>
      <c r="L26" s="36" t="s">
        <v>176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5.0694444444444445E-2</v>
      </c>
      <c r="D30" s="43">
        <v>0.22847222222222222</v>
      </c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0.34166666666666667</v>
      </c>
    </row>
    <row r="31" spans="2:16" ht="14.1" customHeight="1" x14ac:dyDescent="0.35">
      <c r="B31" s="37" t="s">
        <v>169</v>
      </c>
      <c r="C31" s="47">
        <v>5.0694444444444445E-2</v>
      </c>
      <c r="D31" s="7">
        <v>0.23055555555555557</v>
      </c>
      <c r="E31" s="7">
        <v>6.3194444444444442E-2</v>
      </c>
      <c r="F31" s="7"/>
      <c r="G31" s="7"/>
      <c r="H31" s="7"/>
      <c r="I31" s="7"/>
      <c r="J31" s="7"/>
      <c r="K31" s="7">
        <v>2.2916666666666665E-2</v>
      </c>
      <c r="L31" s="7"/>
      <c r="M31" s="7"/>
      <c r="N31" s="7"/>
      <c r="O31" s="48"/>
      <c r="P31" s="46">
        <f>SUM(C31:N31)</f>
        <v>0.36736111111111108</v>
      </c>
    </row>
    <row r="32" spans="2:16" ht="14.1" customHeight="1" x14ac:dyDescent="0.35">
      <c r="B32" s="37" t="s">
        <v>65</v>
      </c>
      <c r="C32" s="49">
        <v>1.7361111111111112E-2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1.7361111111111112E-2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3.3333333333333333E-2</v>
      </c>
      <c r="D34" s="106">
        <f t="shared" ref="D34:P34" si="1">D31-D32-D33</f>
        <v>0.23055555555555557</v>
      </c>
      <c r="E34" s="106">
        <f t="shared" si="1"/>
        <v>6.3194444444444442E-2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2.2916666666666665E-2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0.35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190</v>
      </c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191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194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 t="s">
        <v>193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 t="s">
        <v>192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2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3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3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179</v>
      </c>
      <c r="C54" s="185"/>
      <c r="D54" s="185"/>
      <c r="E54" s="185"/>
      <c r="F54" s="108">
        <v>1697</v>
      </c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 t="s">
        <v>186</v>
      </c>
      <c r="D72" s="60">
        <v>-159.1</v>
      </c>
      <c r="E72" s="96" t="s">
        <v>118</v>
      </c>
      <c r="F72" s="60">
        <v>25.4</v>
      </c>
      <c r="G72" s="60">
        <v>25.1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 t="s">
        <v>186</v>
      </c>
      <c r="D73" s="60">
        <v>-151.9</v>
      </c>
      <c r="E73" s="98" t="s">
        <v>122</v>
      </c>
      <c r="F73" s="60">
        <v>36.6</v>
      </c>
      <c r="G73" s="60">
        <v>37.1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 t="s">
        <v>186</v>
      </c>
      <c r="D74" s="60">
        <v>-204.4</v>
      </c>
      <c r="E74" s="98" t="s">
        <v>127</v>
      </c>
      <c r="F74" s="116">
        <v>5</v>
      </c>
      <c r="G74" s="116">
        <v>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 t="s">
        <v>186</v>
      </c>
      <c r="D75" s="60">
        <v>-119.7</v>
      </c>
      <c r="E75" s="98" t="s">
        <v>132</v>
      </c>
      <c r="F75" s="116">
        <v>40</v>
      </c>
      <c r="G75" s="116">
        <v>40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 t="s">
        <v>186</v>
      </c>
      <c r="D76" s="60">
        <v>36.4</v>
      </c>
      <c r="E76" s="98" t="s">
        <v>137</v>
      </c>
      <c r="F76" s="116">
        <v>40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 t="s">
        <v>186</v>
      </c>
      <c r="D77" s="60">
        <v>34.200000000000003</v>
      </c>
      <c r="E77" s="98" t="s">
        <v>142</v>
      </c>
      <c r="F77" s="116">
        <v>260</v>
      </c>
      <c r="G77" s="116">
        <v>255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 t="s">
        <v>186</v>
      </c>
      <c r="D78" s="60">
        <v>29.3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 t="s">
        <v>186</v>
      </c>
      <c r="D79" s="60">
        <v>27.7</v>
      </c>
      <c r="E79" s="96" t="s">
        <v>152</v>
      </c>
      <c r="F79" s="60">
        <v>18.399999999999999</v>
      </c>
      <c r="G79" s="60">
        <v>21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 t="s">
        <v>186</v>
      </c>
      <c r="D80" s="115">
        <v>1.5500000000000001E-5</v>
      </c>
      <c r="E80" s="98" t="s">
        <v>157</v>
      </c>
      <c r="F80" s="60">
        <v>60.1</v>
      </c>
      <c r="G80" s="60">
        <v>56.6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185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 t="s">
        <v>196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 t="s">
        <v>189</v>
      </c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2025-10-20T19:13:11Z</dcterms:modified>
</cp:coreProperties>
</file>