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10\"/>
    </mc:Choice>
  </mc:AlternateContent>
  <xr:revisionPtr revIDLastSave="0" documentId="13_ncr:1_{4347ACBF-BD38-4077-A70D-9DDD033AE141}" xr6:coauthVersionLast="47" xr6:coauthVersionMax="47" xr10:uidLastSave="{00000000-0000-0000-0000-000000000000}"/>
  <bookViews>
    <workbookView xWindow="25716" yWindow="14400" windowWidth="18216" windowHeight="16944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<sst xmlns="http://schemas.openxmlformats.org/spreadsheetml/2006/main" count="211" uniqueCount="198">
  <si>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</si>
  <si>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</si>
  <si>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</si>
  <si>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</si>
  <si>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</si>
  <si>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</si>
  <si>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</si>
  <si>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</si>
  <si>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</si>
  <si>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</si>
  <si>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</si>
  <si>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</si>
  <si>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</si>
  <si>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</si>
  <si>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</si>
  <si>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</si>
  <si>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</si>
  <si>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</si>
  <si>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</si>
  <si>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</si>
  <si>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</si>
  <si>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</si>
  <si>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</si>
  <si>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</si>
  <si>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</si>
  <si>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</si>
  <si>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</si>
  <si>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</si>
  <si>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</si>
  <si>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</si>
  <si>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</si>
  <si>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</si>
  <si>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</si>
  <si>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</si>
  <si>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</si>
  <si>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</si>
  <si>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</si>
  <si>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</si>
  <si>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</si>
  <si>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</si>
  <si>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</si>
  <si>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</si>
  <si>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</si>
  <si>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</si>
  <si>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</si>
  <si>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</si>
  <si>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</si>
  <si>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</si>
  <si>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</si>
  <si>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</si>
  <si>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</si>
  <si>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</si>
  <si>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</si>
  <si>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</si>
  <si>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</si>
  <si>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</si>
  <si>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</si>
  <si>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</si>
  <si>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</si>
  <si>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</si>
  <si>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</si>
  <si>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</si>
  <si>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</si>
  <si>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</si>
  <si>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</si>
  <si>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</si>
  <si>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</si>
  <si>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</si>
  <si>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</si>
  <si>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</si>
  <si>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</si>
  <si>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</si>
  <si>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</si>
  <si>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</si>
  <si>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</si>
  <si>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</si>
  <si>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</si>
  <si>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</si>
  <si>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</si>
  <si>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</si>
  <si>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</si>
  <si>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</si>
  <si>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</si>
  <si>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</si>
  <si>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</si>
  <si>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</si>
  <si>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</si>
  <si>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</si>
  <si>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</si>
  <si>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</si>
  <si>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</si>
  <si>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</si>
  <si>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</si>
  <si>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</si>
  <si>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</si>
  <si>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</si>
  <si>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</si>
  <si>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</si>
  <si>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</si>
  <si>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</si>
  <si>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</si>
  <si>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</si>
  <si>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</si>
  <si>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</si>
  <si>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</si>
  <si>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</si>
  <si>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</si>
  <si>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</si>
  <si>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</si>
  <si>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</si>
  <si>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</si>
  <si>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</si>
  <si>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</si>
  <si>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</si>
  <si>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</si>
  <si>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</si>
  <si>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</si>
  <si>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</si>
  <si>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</si>
  <si>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</si>
  <si>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</si>
  <si>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</si>
  <si>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</si>
  <si>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</si>
  <si>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</si>
  <si>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</si>
  <si>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</si>
  <si>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</si>
  <si>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</si>
  <si>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</si>
  <si>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</si>
  <si>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</si>
  <si>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</si>
  <si>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</si>
  <si>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</si>
  <si>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</si>
  <si>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</si>
  <si>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</si>
  <si>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</si>
  <si>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</si>
  <si>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</si>
  <si>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</si>
  <si>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</si>
  <si>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</si>
  <si>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</si>
  <si>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</si>
  <si>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</si>
  <si>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</si>
  <si>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</si>
  <si>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</si>
  <si>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</si>
  <si>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</si>
  <si>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</si>
  <si>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</si>
  <si>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</si>
  <si>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</si>
  <si>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</si>
  <si>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</si>
  <si>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</si>
  <si>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</si>
  <si>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</si>
  <si>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</si>
  <si>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</si>
  <si>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</si>
  <si>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</si>
  <si>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</si>
  <si>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</si>
  <si>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</si>
  <si>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</si>
  <si>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</si>
  <si>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</si>
  <si>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</si>
  <si>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</si>
  <si>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</si>
  <si>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</si>
  <si>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</si>
  <si>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</si>
  <si>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</si>
  <si>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</si>
  <si>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</si>
  <si>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</si>
  <si>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</si>
  <si>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TMT</t>
    <phoneticPr fontId="3" type="noConversion"/>
  </si>
  <si>
    <t>KAMP</t>
    <phoneticPr fontId="3" type="noConversion"/>
  </si>
  <si>
    <t>김예은</t>
    <phoneticPr fontId="3" type="noConversion"/>
  </si>
  <si>
    <t>DIR-KSP</t>
    <phoneticPr fontId="3" type="noConversion"/>
  </si>
  <si>
    <t>15s/22k 25s/27k 35s/27k</t>
    <phoneticPr fontId="3" type="noConversion"/>
  </si>
  <si>
    <t>10s/23k 15s/24k 20s/22k</t>
    <phoneticPr fontId="3" type="noConversion"/>
  </si>
  <si>
    <t>(052682) 여러 차례 포인팅 실패(22:11:45.889 +18:41:49.86/ ALT 39.2 AZ -164.9)로 EIB 재실행 후 정상화 됨</t>
    <phoneticPr fontId="3" type="noConversion"/>
  </si>
  <si>
    <t>M_052699</t>
    <phoneticPr fontId="3" type="noConversion"/>
  </si>
  <si>
    <t>[12:38-12:51] (052716) 맞바람(SE) 및 풍속(평균 7~9m/s)로 2차례 포인팅 실패해 관측 후 방풍막 연결함</t>
    <phoneticPr fontId="3" type="noConversion"/>
  </si>
  <si>
    <t>월령 40%이하로 방풍막 해제/ [12:38] 방풍막 연결</t>
    <phoneticPr fontId="3" type="noConversion"/>
  </si>
  <si>
    <t>ESE</t>
    <phoneticPr fontId="3" type="noConversion"/>
  </si>
  <si>
    <t>SE</t>
    <phoneticPr fontId="3" type="noConversion"/>
  </si>
  <si>
    <t>SSE</t>
    <phoneticPr fontId="3" type="noConversion"/>
  </si>
  <si>
    <t>UT 12시 이후부터 습도가 빠르게 오르기 시작함(36%에서 한시간 후 56%/ 14시엔 68%)</t>
    <phoneticPr fontId="3" type="noConversion"/>
  </si>
  <si>
    <t>35s/25k 25s/28k 13s/22k</t>
    <phoneticPr fontId="3" type="noConversion"/>
  </si>
  <si>
    <t>50s/27k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</si>
</sst>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G81" sqref="G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45948</v>
      </c>
      <c r="D3" s="148"/>
      <c r="E3" s="1"/>
      <c r="F3" s="1"/>
      <c r="G3" s="1"/>
      <c r="H3" s="1"/>
      <c r="I3" s="1"/>
      <c r="J3" s="1"/>
      <c r="K3" s="62" t="s">
        <v>2</v>
      </c>
      <c r="L3" s="149">
        <f>(P31-(P32+P33))/P31*100</f>
        <v>100</v>
      </c>
      <c r="M3" s="149"/>
      <c r="N3" s="62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0.40416666666666667</v>
      </c>
      <c r="D9" s="8">
        <v>1.3</v>
      </c>
      <c r="E9" s="8">
        <v>17.7</v>
      </c>
      <c r="F9" s="8">
        <v>24.2</v>
      </c>
      <c r="G9" s="36" t="s">
        <v>192</v>
      </c>
      <c r="H9" s="8">
        <v>7.5</v>
      </c>
      <c r="I9" s="36">
        <v>12.9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2.6</v>
      </c>
      <c r="E10" s="8">
        <v>14.5</v>
      </c>
      <c r="F10" s="8">
        <v>68</v>
      </c>
      <c r="G10" s="36" t="s">
        <v>193</v>
      </c>
      <c r="H10" s="8">
        <v>7.6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0.74930555555555556</v>
      </c>
      <c r="D11" s="15">
        <v>1.7</v>
      </c>
      <c r="E11" s="15">
        <v>12</v>
      </c>
      <c r="F11" s="15">
        <v>75.7</v>
      </c>
      <c r="G11" s="36" t="s">
        <v>194</v>
      </c>
      <c r="H11" s="15">
        <v>4.7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24.34513888888889</v>
      </c>
      <c r="D12" s="19">
        <f>AVERAGE(D9:D11)</f>
        <v>1.8666666666666669</v>
      </c>
      <c r="E12" s="19">
        <f>AVERAGE(E9:E11)</f>
        <v>14.733333333333334</v>
      </c>
      <c r="F12" s="20">
        <f>AVERAGE(F9:F11)</f>
        <v>55.966666666666669</v>
      </c>
      <c r="G12" s="21"/>
      <c r="H12" s="22">
        <f>AVERAGE(H9:H11)</f>
        <v>6.6000000000000005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181</v>
      </c>
      <c r="F16" s="27" t="s">
        <v>183</v>
      </c>
      <c r="G16" s="27" t="s">
        <v>185</v>
      </c>
      <c r="H16" s="27" t="s">
        <v>182</v>
      </c>
      <c r="I16" s="113" t="s">
        <v>180</v>
      </c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0.35694444444444445</v>
      </c>
      <c r="D17" s="28">
        <v>0.3576388888888889</v>
      </c>
      <c r="E17" s="28">
        <v>0.37361111111111112</v>
      </c>
      <c r="F17" s="28">
        <v>0.46111111111111114</v>
      </c>
      <c r="G17" s="28">
        <v>0.52500000000000002</v>
      </c>
      <c r="H17" s="28">
        <v>0.75208333333333333</v>
      </c>
      <c r="I17" s="28">
        <v>0.78055555555555556</v>
      </c>
      <c r="J17" s="28"/>
      <c r="K17" s="28"/>
      <c r="L17" s="28"/>
      <c r="M17" s="28"/>
      <c r="N17" s="28"/>
      <c r="O17" s="28"/>
      <c r="P17" s="28">
        <v>0.7944444444444444</v>
      </c>
    </row>
    <row r="18" spans="2:16" ht="14.1" customHeight="1" x14ac:dyDescent="0.35">
      <c r="B18" s="35" t="s">
        <v>42</v>
      </c>
      <c r="C18" s="27">
        <v>52606</v>
      </c>
      <c r="D18" s="27">
        <v>52607</v>
      </c>
      <c r="E18" s="27">
        <v>52620</v>
      </c>
      <c r="F18" s="27">
        <v>52678</v>
      </c>
      <c r="G18" s="27">
        <v>52716</v>
      </c>
      <c r="H18" s="27">
        <v>52858</v>
      </c>
      <c r="I18" s="27">
        <v>52870</v>
      </c>
      <c r="J18" s="27"/>
      <c r="K18" s="27"/>
      <c r="L18" s="27"/>
      <c r="M18" s="27"/>
      <c r="N18" s="27"/>
      <c r="O18" s="27"/>
      <c r="P18" s="114">
        <v>52882</v>
      </c>
    </row>
    <row r="19" spans="2:16" ht="14.1" customHeight="1" thickBot="1" x14ac:dyDescent="0.4">
      <c r="B19" s="13" t="s">
        <v>43</v>
      </c>
      <c r="C19" s="29"/>
      <c r="D19" s="27">
        <v>52617</v>
      </c>
      <c r="E19" s="30">
        <v>52677</v>
      </c>
      <c r="F19" s="30">
        <v>52715</v>
      </c>
      <c r="G19" s="30">
        <v>52857</v>
      </c>
      <c r="H19" s="30">
        <v>52869</v>
      </c>
      <c r="I19" s="30">
        <v>52881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11</v>
      </c>
      <c r="E20" s="33">
        <f>IF(ISNUMBER(E18),E19-E18+1,"")</f>
        <v>58</v>
      </c>
      <c r="F20" s="33">
        <f>IF(ISNUMBER(F18),F19-F18+1,"")</f>
        <v>38</v>
      </c>
      <c r="G20" s="33">
        <f>IF(ISNUMBER(G18),G19-G18+1,"")</f>
        <v>142</v>
      </c>
      <c r="H20" s="33">
        <f>IF(ISNUMBER(H18),H19-H18+1,"")</f>
        <v>12</v>
      </c>
      <c r="I20" s="33">
        <f t="shared" ref="I20:O20" si="0">IF(ISNUMBER(I18),I19-I18+1,"")</f>
        <v>12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2">
        <v>0.36249999999999999</v>
      </c>
      <c r="D23" s="112">
        <v>0.36458333333333331</v>
      </c>
      <c r="E23" s="36" t="s">
        <v>48</v>
      </c>
      <c r="F23" s="154" t="s">
        <v>187</v>
      </c>
      <c r="G23" s="154"/>
      <c r="H23" s="154"/>
      <c r="I23" s="154"/>
      <c r="J23" s="102">
        <v>0.78055555555555556</v>
      </c>
      <c r="K23" s="102">
        <v>0.78055555555555556</v>
      </c>
      <c r="L23" s="112" t="s">
        <v>164</v>
      </c>
      <c r="M23" s="154" t="s">
        <v>197</v>
      </c>
      <c r="N23" s="154"/>
      <c r="O23" s="154"/>
      <c r="P23" s="154"/>
    </row>
    <row r="24" spans="2:16" ht="13.5" customHeight="1" x14ac:dyDescent="0.35">
      <c r="B24" s="155"/>
      <c r="C24" s="102"/>
      <c r="D24" s="102"/>
      <c r="E24" s="109" t="s">
        <v>177</v>
      </c>
      <c r="F24" s="154"/>
      <c r="G24" s="154"/>
      <c r="H24" s="154"/>
      <c r="I24" s="154"/>
      <c r="J24" s="102"/>
      <c r="K24" s="102"/>
      <c r="L24" s="36" t="s">
        <v>175</v>
      </c>
      <c r="M24" s="154"/>
      <c r="N24" s="154"/>
      <c r="O24" s="154"/>
      <c r="P24" s="154"/>
    </row>
    <row r="25" spans="2:16" ht="13.5" customHeight="1" x14ac:dyDescent="0.35">
      <c r="B25" s="155"/>
      <c r="C25" s="112">
        <v>0.36527777777777776</v>
      </c>
      <c r="D25" s="112">
        <v>0.36736111111111114</v>
      </c>
      <c r="E25" s="109" t="s">
        <v>170</v>
      </c>
      <c r="F25" s="154" t="s">
        <v>186</v>
      </c>
      <c r="G25" s="154"/>
      <c r="H25" s="154"/>
      <c r="I25" s="154"/>
      <c r="J25" s="102">
        <v>0.78541666666666665</v>
      </c>
      <c r="K25" s="102">
        <v>0.78749999999999998</v>
      </c>
      <c r="L25" s="36" t="s">
        <v>49</v>
      </c>
      <c r="M25" s="154" t="s">
        <v>196</v>
      </c>
      <c r="N25" s="154"/>
      <c r="O25" s="154"/>
      <c r="P25" s="154"/>
    </row>
    <row r="26" spans="2:16" ht="13.5" customHeight="1" x14ac:dyDescent="0.35">
      <c r="B26" s="155"/>
      <c r="C26" s="102"/>
      <c r="D26" s="102"/>
      <c r="E26" s="109" t="s">
        <v>164</v>
      </c>
      <c r="F26" s="154"/>
      <c r="G26" s="154"/>
      <c r="H26" s="154"/>
      <c r="I26" s="154"/>
      <c r="J26" s="102"/>
      <c r="K26" s="102"/>
      <c r="L26" s="36" t="s">
        <v>176</v>
      </c>
      <c r="M26" s="154"/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5.7638888888888892E-2</v>
      </c>
      <c r="D30" s="43"/>
      <c r="E30" s="43">
        <v>6.25E-2</v>
      </c>
      <c r="F30" s="43"/>
      <c r="G30" s="43"/>
      <c r="H30" s="43"/>
      <c r="I30" s="43"/>
      <c r="J30" s="43"/>
      <c r="K30" s="44"/>
      <c r="L30" s="43"/>
      <c r="M30" s="43"/>
      <c r="N30" s="43">
        <v>0.22430555555555556</v>
      </c>
      <c r="O30" s="45"/>
      <c r="P30" s="46">
        <f>SUM(C30:J30,L30:N30)</f>
        <v>0.34444444444444444</v>
      </c>
    </row>
    <row r="31" spans="2:16" ht="14.1" customHeight="1" x14ac:dyDescent="0.35">
      <c r="B31" s="37" t="s">
        <v>169</v>
      </c>
      <c r="C31" s="47">
        <v>8.7499999999999994E-2</v>
      </c>
      <c r="D31" s="7">
        <v>0.22708333333333333</v>
      </c>
      <c r="E31" s="7">
        <v>6.3888888888888884E-2</v>
      </c>
      <c r="F31" s="7"/>
      <c r="G31" s="7"/>
      <c r="H31" s="7"/>
      <c r="I31" s="7"/>
      <c r="J31" s="7"/>
      <c r="K31" s="7">
        <v>1.5972222222222221E-2</v>
      </c>
      <c r="L31" s="7"/>
      <c r="M31" s="7"/>
      <c r="N31" s="7"/>
      <c r="O31" s="48"/>
      <c r="P31" s="46">
        <f>SUM(C31:N31)</f>
        <v>0.39444444444444443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8.7499999999999994E-2</v>
      </c>
      <c r="D34" s="106">
        <f t="shared" ref="D34:P34" si="1">D31-D32-D33</f>
        <v>0.22708333333333333</v>
      </c>
      <c r="E34" s="106">
        <f t="shared" si="1"/>
        <v>6.3888888888888884E-2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1.5972222222222221E-2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0.39444444444444443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7" t="s">
        <v>67</v>
      </c>
      <c r="C36" s="144" t="s">
        <v>189</v>
      </c>
      <c r="D36" s="145"/>
      <c r="E36" s="144"/>
      <c r="F36" s="145"/>
      <c r="G36" s="144"/>
      <c r="H36" s="145"/>
      <c r="I36" s="144"/>
      <c r="J36" s="145"/>
      <c r="K36" s="144"/>
      <c r="L36" s="145"/>
      <c r="M36" s="144"/>
      <c r="N36" s="145"/>
      <c r="O36" s="117"/>
      <c r="P36" s="117"/>
    </row>
    <row r="37" spans="2:16" ht="18" customHeight="1" x14ac:dyDescent="0.35">
      <c r="B37" s="158"/>
      <c r="C37" s="144"/>
      <c r="D37" s="145"/>
      <c r="E37" s="117"/>
      <c r="F37" s="117"/>
      <c r="G37" s="117"/>
      <c r="H37" s="117"/>
      <c r="I37" s="117"/>
      <c r="J37" s="117"/>
      <c r="K37" s="117"/>
      <c r="L37" s="117"/>
      <c r="M37" s="144"/>
      <c r="N37" s="145"/>
      <c r="O37" s="117"/>
      <c r="P37" s="117"/>
    </row>
    <row r="38" spans="2:16" ht="18" customHeight="1" x14ac:dyDescent="0.3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8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21" t="s">
        <v>188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7"/>
    </row>
    <row r="45" spans="2:16" ht="14.1" customHeight="1" x14ac:dyDescent="0.35">
      <c r="B45" s="168" t="s">
        <v>195</v>
      </c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7"/>
    </row>
    <row r="46" spans="2:16" ht="14.1" customHeight="1" x14ac:dyDescent="0.35">
      <c r="B46" s="121" t="s">
        <v>190</v>
      </c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7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70"/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2"/>
    </row>
    <row r="49" spans="2:16" ht="14.1" customHeight="1" x14ac:dyDescent="0.35">
      <c r="B49" s="169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7"/>
    </row>
    <row r="50" spans="2:16" ht="14.1" customHeight="1" x14ac:dyDescent="0.35">
      <c r="B50" s="182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7"/>
    </row>
    <row r="51" spans="2:16" ht="14.1" customHeight="1" x14ac:dyDescent="0.35">
      <c r="B51" s="183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7"/>
    </row>
    <row r="52" spans="2:16" ht="14.1" customHeight="1" x14ac:dyDescent="0.35">
      <c r="B52" s="183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7"/>
    </row>
    <row r="53" spans="2:16" ht="14.1" customHeight="1" thickBot="1" x14ac:dyDescent="0.4">
      <c r="B53" s="189" t="s">
        <v>167</v>
      </c>
      <c r="C53" s="190"/>
      <c r="D53" s="111"/>
      <c r="E53" s="111"/>
      <c r="F53" s="111"/>
      <c r="G53" s="191"/>
      <c r="H53" s="190"/>
      <c r="I53" s="190"/>
      <c r="J53" s="190"/>
      <c r="K53" s="190"/>
      <c r="L53" s="190"/>
      <c r="M53" s="190"/>
      <c r="N53" s="190"/>
      <c r="O53" s="190"/>
      <c r="P53" s="192"/>
    </row>
    <row r="54" spans="2:16" ht="14.1" customHeight="1" thickTop="1" thickBot="1" x14ac:dyDescent="0.4">
      <c r="B54" s="184" t="s">
        <v>179</v>
      </c>
      <c r="C54" s="185"/>
      <c r="D54" s="185"/>
      <c r="E54" s="185"/>
      <c r="F54" s="108">
        <v>1668</v>
      </c>
      <c r="G54" s="186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3" t="s">
        <v>76</v>
      </c>
      <c r="C59" s="161"/>
      <c r="D59" s="58">
        <v>7</v>
      </c>
      <c r="E59" s="173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73" t="s">
        <v>81</v>
      </c>
      <c r="C60" s="161"/>
      <c r="D60" s="58" t="b">
        <v>1</v>
      </c>
      <c r="E60" s="173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73" t="s">
        <v>86</v>
      </c>
      <c r="C61" s="161"/>
      <c r="D61" s="58" t="b">
        <v>1</v>
      </c>
      <c r="E61" s="173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>
        <v>1</v>
      </c>
      <c r="E62" s="173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>
        <v>1</v>
      </c>
      <c r="E63" s="173" t="s">
        <v>95</v>
      </c>
      <c r="F63" s="161"/>
      <c r="G63" s="58" t="b">
        <v>1</v>
      </c>
      <c r="H63" s="64"/>
      <c r="I63" s="65"/>
      <c r="J63" s="66"/>
      <c r="K63" s="160" t="s">
        <v>96</v>
      </c>
      <c r="L63" s="161"/>
      <c r="M63" s="58" t="b">
        <v>1</v>
      </c>
      <c r="N63" s="162" t="s">
        <v>165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73" t="s">
        <v>98</v>
      </c>
      <c r="F64" s="161"/>
      <c r="G64" s="58" t="b">
        <v>1</v>
      </c>
      <c r="H64" s="67"/>
      <c r="I64" s="68"/>
      <c r="J64" s="69"/>
      <c r="K64" s="180" t="s">
        <v>99</v>
      </c>
      <c r="L64" s="18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3" t="s">
        <v>162</v>
      </c>
      <c r="F65" s="161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4" t="s">
        <v>105</v>
      </c>
      <c r="C69" s="174"/>
      <c r="D69" s="77"/>
      <c r="E69" s="77"/>
      <c r="F69" s="176" t="s">
        <v>106</v>
      </c>
      <c r="G69" s="178" t="s">
        <v>107</v>
      </c>
      <c r="H69" s="77"/>
      <c r="I69" s="174" t="s">
        <v>108</v>
      </c>
      <c r="J69" s="17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5"/>
      <c r="C70" s="175"/>
      <c r="D70" s="81"/>
      <c r="E70" s="82"/>
      <c r="F70" s="177"/>
      <c r="G70" s="179"/>
      <c r="H70" s="83"/>
      <c r="I70" s="175"/>
      <c r="J70" s="17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-160.19999999999999</v>
      </c>
      <c r="D72" s="60">
        <v>-162.6</v>
      </c>
      <c r="E72" s="96" t="s">
        <v>118</v>
      </c>
      <c r="F72" s="60">
        <v>22.9</v>
      </c>
      <c r="G72" s="60">
        <v>20.8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-153.6</v>
      </c>
      <c r="D73" s="60">
        <v>-157.5</v>
      </c>
      <c r="E73" s="98" t="s">
        <v>122</v>
      </c>
      <c r="F73" s="60">
        <v>30.4</v>
      </c>
      <c r="G73" s="60">
        <v>39.1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-205.4</v>
      </c>
      <c r="D74" s="60">
        <v>-210.5</v>
      </c>
      <c r="E74" s="98" t="s">
        <v>127</v>
      </c>
      <c r="F74" s="116">
        <v>10</v>
      </c>
      <c r="G74" s="116">
        <v>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-120.5</v>
      </c>
      <c r="D75" s="60">
        <v>-127.2</v>
      </c>
      <c r="E75" s="98" t="s">
        <v>132</v>
      </c>
      <c r="F75" s="116">
        <v>40</v>
      </c>
      <c r="G75" s="116">
        <v>40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34</v>
      </c>
      <c r="D76" s="60">
        <v>31.3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32</v>
      </c>
      <c r="D77" s="60">
        <v>29.4</v>
      </c>
      <c r="E77" s="98" t="s">
        <v>142</v>
      </c>
      <c r="F77" s="116">
        <v>255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27.1</v>
      </c>
      <c r="D78" s="60">
        <v>24.4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25.5</v>
      </c>
      <c r="D79" s="60">
        <v>22.8</v>
      </c>
      <c r="E79" s="96" t="s">
        <v>152</v>
      </c>
      <c r="F79" s="60">
        <v>15.7</v>
      </c>
      <c r="G79" s="60">
        <v>13.6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1.5099999999999999E-5</v>
      </c>
      <c r="D80" s="115">
        <v>1.4800000000000001E-5</v>
      </c>
      <c r="E80" s="98" t="s">
        <v>157</v>
      </c>
      <c r="F80" s="60">
        <v>29.8</v>
      </c>
      <c r="G80" s="60">
        <v>80.2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191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8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24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24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24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24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24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24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24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24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24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24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24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2025-10-18T19:11:46Z</dcterms:modified>
</cp:coreProperties>
</file>