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9CE4469F-EF89-4469-A13D-9BA58663AFC3}" xr6:coauthVersionLast="47" xr6:coauthVersionMax="47" xr10:uidLastSave="{00000000-0000-0000-0000-000000000000}"/>
  <bookViews>
    <workbookView xWindow="25824" yWindow="13188" windowWidth="18216" windowHeight="1694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<sst xmlns="http://schemas.openxmlformats.org/spreadsheetml/2006/main" count="213" uniqueCount="200">
  <si>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</si>
  <si>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</si>
  <si>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</si>
  <si>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</si>
  <si>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</si>
  <si>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</si>
  <si>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</si>
  <si>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</si>
  <si>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</si>
  <si>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</si>
  <si>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</si>
  <si>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</si>
  <si>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</si>
  <si>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</si>
  <si>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</si>
  <si>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</si>
  <si>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</si>
  <si>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</si>
  <si>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</si>
  <si>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</si>
  <si>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</si>
  <si>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</si>
  <si>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</si>
  <si>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</si>
  <si>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</si>
  <si>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</si>
  <si>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</si>
  <si>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</si>
  <si>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</si>
  <si>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</si>
  <si>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</si>
  <si>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</si>
  <si>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</si>
  <si>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</si>
  <si>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</si>
  <si>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</si>
  <si>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</si>
  <si>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</si>
  <si>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</si>
  <si>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</si>
  <si>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</si>
  <si>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</si>
  <si>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</si>
  <si>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</si>
  <si>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</si>
  <si>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</si>
  <si>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</si>
  <si>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</si>
  <si>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</si>
  <si>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</si>
  <si>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</si>
  <si>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</si>
  <si>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</si>
  <si>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</si>
  <si>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</si>
  <si>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</si>
  <si>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</si>
  <si>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</si>
  <si>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</si>
  <si>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</si>
  <si>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</si>
  <si>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</si>
  <si>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</si>
  <si>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</si>
  <si>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</si>
  <si>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</si>
  <si>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</si>
  <si>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</si>
  <si>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</si>
  <si>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</si>
  <si>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</si>
  <si>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</si>
  <si>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</si>
  <si>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</si>
  <si>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</si>
  <si>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</si>
  <si>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</si>
  <si>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</si>
  <si>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</si>
  <si>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</si>
  <si>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</si>
  <si>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</si>
  <si>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</si>
  <si>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</si>
  <si>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</si>
  <si>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</si>
  <si>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</si>
  <si>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</si>
  <si>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</si>
  <si>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</si>
  <si>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</si>
  <si>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</si>
  <si>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</si>
  <si>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</si>
  <si>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</si>
  <si>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</si>
  <si>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</si>
  <si>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</si>
  <si>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</si>
  <si>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</si>
  <si>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</si>
  <si>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</si>
  <si>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</si>
  <si>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</si>
  <si>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</si>
  <si>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</si>
  <si>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</si>
  <si>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</si>
  <si>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</si>
  <si>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</si>
  <si>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</si>
  <si>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</si>
  <si>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</si>
  <si>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</si>
  <si>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</si>
  <si>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</si>
  <si>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</si>
  <si>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</si>
  <si>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</si>
  <si>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</si>
  <si>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</si>
  <si>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</si>
  <si>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</si>
  <si>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</si>
  <si>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</si>
  <si>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</si>
  <si>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</si>
  <si>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</si>
  <si>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</si>
  <si>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</si>
  <si>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</si>
  <si>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</si>
  <si>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</si>
  <si>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</si>
  <si>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</si>
  <si>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</si>
  <si>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</si>
  <si>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</si>
  <si>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</si>
  <si>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</si>
  <si>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</si>
  <si>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</si>
  <si>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</si>
  <si>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</si>
  <si>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</si>
  <si>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</si>
  <si>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</si>
  <si>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</si>
  <si>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</si>
  <si>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</si>
  <si>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</si>
  <si>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</si>
  <si>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</si>
  <si>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</si>
  <si>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</si>
  <si>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</si>
  <si>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</si>
  <si>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</si>
  <si>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</si>
  <si>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</si>
  <si>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</si>
  <si>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</si>
  <si>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</si>
  <si>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</si>
  <si>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</si>
  <si>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</si>
  <si>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</si>
  <si>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</si>
  <si>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</si>
  <si>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</si>
  <si>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</si>
  <si>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</si>
  <si>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</si>
  <si>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</si>
  <si>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</si>
  <si>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</si>
  <si>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</si>
  <si>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</si>
  <si>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</si>
  <si>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</si>
  <si>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</si>
  <si>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TMT</t>
    <phoneticPr fontId="3" type="noConversion"/>
  </si>
  <si>
    <t>KAMP</t>
    <phoneticPr fontId="3" type="noConversion"/>
  </si>
  <si>
    <t>김예은</t>
    <phoneticPr fontId="3" type="noConversion"/>
  </si>
  <si>
    <t>DIR-KSP</t>
    <phoneticPr fontId="3" type="noConversion"/>
  </si>
  <si>
    <t>월령 40%이하로 방풍막 해제</t>
    <phoneticPr fontId="3" type="noConversion"/>
  </si>
  <si>
    <t>[9:00] 짙은 구름으로 인한 관측 대기/ [11:05] 관측 재개</t>
    <phoneticPr fontId="3" type="noConversion"/>
  </si>
  <si>
    <t>M_052423-052424:K</t>
    <phoneticPr fontId="3" type="noConversion"/>
  </si>
  <si>
    <t>C_052448-052482</t>
    <phoneticPr fontId="3" type="noConversion"/>
  </si>
  <si>
    <t>E_052491-052435</t>
    <phoneticPr fontId="3" type="noConversion"/>
  </si>
  <si>
    <t xml:space="preserve">E_052491-052435 full shutter가 안 닫혀 (052491)에서 영상이상 발생했다가 관측대상이 바뀌면서 자동으로 정상화 됨/ (052493)에서 다시 full shutter가 </t>
    <phoneticPr fontId="3" type="noConversion"/>
  </si>
  <si>
    <t>안 닫혀서 관측 타겟 변경과 filter/shutter control 껏다켜기 그리고 KMTNet control 재시작을 해봤으나 정상화 안됨/FSA recycle 후 정상화 및 재 관측 함</t>
    <phoneticPr fontId="3" type="noConversion"/>
  </si>
  <si>
    <t>-</t>
    <phoneticPr fontId="3" type="noConversion"/>
  </si>
  <si>
    <t>M_052510-052511:K</t>
    <phoneticPr fontId="3" type="noConversion"/>
  </si>
  <si>
    <t>DS9(영상 확인)3회꺼짐</t>
    <phoneticPr fontId="3" type="noConversion"/>
  </si>
  <si>
    <t>WNW</t>
    <phoneticPr fontId="3" type="noConversion"/>
  </si>
  <si>
    <t>NW</t>
    <phoneticPr fontId="3" type="noConversion"/>
  </si>
  <si>
    <t>NNW</t>
    <phoneticPr fontId="3" type="noConversion"/>
  </si>
  <si>
    <t>관측전 관측컴퓨터 재시작 함</t>
    <phoneticPr fontId="3" type="noConversion"/>
  </si>
  <si>
    <t>옅은 구름의 영향으로 오전 플랫 건너 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</si>
</sst>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G81" sqref="G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45947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83.173996175908215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0.40347222222222223</v>
      </c>
      <c r="D9" s="8" t="s">
        <v>192</v>
      </c>
      <c r="E9" s="8">
        <v>18.8</v>
      </c>
      <c r="F9" s="8">
        <v>64</v>
      </c>
      <c r="G9" s="36" t="s">
        <v>195</v>
      </c>
      <c r="H9" s="8">
        <v>0.9</v>
      </c>
      <c r="I9" s="36">
        <v>20.8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1.9</v>
      </c>
      <c r="E10" s="8">
        <v>17.100000000000001</v>
      </c>
      <c r="F10" s="8">
        <v>61.1</v>
      </c>
      <c r="G10" s="36" t="s">
        <v>196</v>
      </c>
      <c r="H10" s="8">
        <v>1.7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>
        <v>2</v>
      </c>
      <c r="E11" s="15">
        <v>15.6</v>
      </c>
      <c r="F11" s="15">
        <v>68.099999999999994</v>
      </c>
      <c r="G11" s="36" t="s">
        <v>197</v>
      </c>
      <c r="H11" s="15">
        <v>3.3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24.346527777777776</v>
      </c>
      <c r="D12" s="19">
        <f>AVERAGE(D9:D11)</f>
        <v>1.95</v>
      </c>
      <c r="E12" s="19">
        <f>AVERAGE(E9:E11)</f>
        <v>17.166666666666668</v>
      </c>
      <c r="F12" s="20">
        <f>AVERAGE(F9:F11)</f>
        <v>64.399999999999991</v>
      </c>
      <c r="G12" s="21"/>
      <c r="H12" s="22">
        <f>AVERAGE(H9:H11)</f>
        <v>1.9666666666666668</v>
      </c>
      <c r="I12" s="23"/>
      <c r="J12" s="24">
        <f>AVERAGE(J9:J11)</f>
        <v>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182</v>
      </c>
      <c r="F16" s="27" t="s">
        <v>184</v>
      </c>
      <c r="G16" s="27" t="s">
        <v>181</v>
      </c>
      <c r="H16" s="27" t="s">
        <v>180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0.37013888888888891</v>
      </c>
      <c r="D17" s="28">
        <v>0.37083333333333335</v>
      </c>
      <c r="E17" s="28">
        <v>0.46597222222222223</v>
      </c>
      <c r="F17" s="28">
        <v>0.52708333333333335</v>
      </c>
      <c r="G17" s="28">
        <v>0.75138888888888888</v>
      </c>
      <c r="H17" s="28">
        <v>0.77638888888888891</v>
      </c>
      <c r="I17" s="28"/>
      <c r="J17" s="28"/>
      <c r="K17" s="28"/>
      <c r="L17" s="28"/>
      <c r="M17" s="28"/>
      <c r="N17" s="28"/>
      <c r="O17" s="28"/>
      <c r="P17" s="28">
        <v>0.77986111111111112</v>
      </c>
    </row>
    <row r="18" spans="2:16" ht="14.1" customHeight="1" x14ac:dyDescent="0.35">
      <c r="B18" s="35" t="s">
        <v>42</v>
      </c>
      <c r="C18" s="27">
        <v>52396</v>
      </c>
      <c r="D18" s="27">
        <v>52397</v>
      </c>
      <c r="E18" s="27">
        <v>52403</v>
      </c>
      <c r="F18" s="27">
        <v>52443</v>
      </c>
      <c r="G18" s="27">
        <v>52588</v>
      </c>
      <c r="H18" s="27">
        <v>52600</v>
      </c>
      <c r="I18" s="27"/>
      <c r="J18" s="27"/>
      <c r="K18" s="27"/>
      <c r="L18" s="27"/>
      <c r="M18" s="27"/>
      <c r="N18" s="27"/>
      <c r="O18" s="27"/>
      <c r="P18" s="114">
        <v>52605</v>
      </c>
    </row>
    <row r="19" spans="2:16" ht="14.1" customHeight="1" thickBot="1" x14ac:dyDescent="0.4">
      <c r="B19" s="13" t="s">
        <v>43</v>
      </c>
      <c r="C19" s="29"/>
      <c r="D19" s="27">
        <v>52401</v>
      </c>
      <c r="E19" s="30">
        <v>52442</v>
      </c>
      <c r="F19" s="30">
        <v>52587</v>
      </c>
      <c r="G19" s="30">
        <v>52599</v>
      </c>
      <c r="H19" s="30">
        <v>52604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40</v>
      </c>
      <c r="F20" s="33">
        <f>IF(ISNUMBER(F18),F19-F18+1,"")</f>
        <v>145</v>
      </c>
      <c r="G20" s="33">
        <f>IF(ISNUMBER(G18),G19-G18+1,"")</f>
        <v>12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6.1111111111111109E-2</v>
      </c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>
        <v>0.22291666666666668</v>
      </c>
      <c r="O30" s="45"/>
      <c r="P30" s="46">
        <f>SUM(C30:J30,L30:N30)</f>
        <v>0.34652777777777777</v>
      </c>
    </row>
    <row r="31" spans="2:16" ht="14.1" customHeight="1" x14ac:dyDescent="0.35">
      <c r="B31" s="37" t="s">
        <v>169</v>
      </c>
      <c r="C31" s="47">
        <v>6.1111111111111109E-2</v>
      </c>
      <c r="D31" s="7">
        <v>0.22291666666666668</v>
      </c>
      <c r="E31" s="7">
        <v>6.25E-2</v>
      </c>
      <c r="F31" s="7"/>
      <c r="G31" s="7"/>
      <c r="H31" s="7"/>
      <c r="I31" s="7"/>
      <c r="J31" s="7"/>
      <c r="K31" s="7">
        <v>1.6666666666666666E-2</v>
      </c>
      <c r="L31" s="7"/>
      <c r="M31" s="7"/>
      <c r="N31" s="7"/>
      <c r="O31" s="48"/>
      <c r="P31" s="46">
        <f>SUM(C31:N31)</f>
        <v>0.36319444444444443</v>
      </c>
    </row>
    <row r="32" spans="2:16" ht="14.1" customHeight="1" x14ac:dyDescent="0.35">
      <c r="B32" s="37" t="s">
        <v>65</v>
      </c>
      <c r="C32" s="49">
        <v>6.1111111111111109E-2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6.1111111111111109E-2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0.22291666666666668</v>
      </c>
      <c r="E34" s="106">
        <f t="shared" si="1"/>
        <v>6.25E-2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1.6666666666666666E-2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0.30208333333333331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187</v>
      </c>
      <c r="D36" s="145"/>
      <c r="E36" s="144" t="s">
        <v>188</v>
      </c>
      <c r="F36" s="145"/>
      <c r="G36" s="144" t="s">
        <v>189</v>
      </c>
      <c r="H36" s="145"/>
      <c r="I36" s="144" t="s">
        <v>193</v>
      </c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186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190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191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199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1634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-160.5</v>
      </c>
      <c r="D72" s="60">
        <v>-161.6</v>
      </c>
      <c r="E72" s="96" t="s">
        <v>118</v>
      </c>
      <c r="F72" s="60">
        <v>25</v>
      </c>
      <c r="G72" s="60">
        <v>22.6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-154.1</v>
      </c>
      <c r="D73" s="60">
        <v>-155.69999999999999</v>
      </c>
      <c r="E73" s="98" t="s">
        <v>122</v>
      </c>
      <c r="F73" s="60">
        <v>37.6</v>
      </c>
      <c r="G73" s="60">
        <v>39.200000000000003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-203.6</v>
      </c>
      <c r="D74" s="60">
        <v>-210.9</v>
      </c>
      <c r="E74" s="98" t="s">
        <v>127</v>
      </c>
      <c r="F74" s="116">
        <v>15</v>
      </c>
      <c r="G74" s="116">
        <v>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</v>
      </c>
      <c r="D75" s="60">
        <v>-124.8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35.6</v>
      </c>
      <c r="D76" s="60">
        <v>33.299999999999997</v>
      </c>
      <c r="E76" s="98" t="s">
        <v>137</v>
      </c>
      <c r="F76" s="116">
        <v>40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33.6</v>
      </c>
      <c r="D77" s="60">
        <v>31.4</v>
      </c>
      <c r="E77" s="98" t="s">
        <v>142</v>
      </c>
      <c r="F77" s="116">
        <v>260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28.8</v>
      </c>
      <c r="D78" s="60">
        <v>26.4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27.3</v>
      </c>
      <c r="D79" s="60">
        <v>24.9</v>
      </c>
      <c r="E79" s="96" t="s">
        <v>152</v>
      </c>
      <c r="F79" s="60">
        <v>17.600000000000001</v>
      </c>
      <c r="G79" s="60">
        <v>16.3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1.5500000000000001E-5</v>
      </c>
      <c r="D80" s="115">
        <v>1.47E-5</v>
      </c>
      <c r="E80" s="98" t="s">
        <v>157</v>
      </c>
      <c r="F80" s="60">
        <v>67.400000000000006</v>
      </c>
      <c r="G80" s="60">
        <v>75.400000000000006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194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 t="s">
        <v>198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2025-10-17T18:52:59Z</dcterms:modified>
</cp:coreProperties>
</file>