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5A0A27AC-D5DE-4E41-B375-7F2BE1FF1609}" xr6:coauthVersionLast="47" xr6:coauthVersionMax="47" xr10:uidLastSave="{00000000-0000-0000-0000-000000000000}"/>
  <bookViews>
    <workbookView xWindow="24780" yWindow="12468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<sst xmlns="http://schemas.openxmlformats.org/spreadsheetml/2006/main" count="218" uniqueCount="204">
  <si>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</si>
  <si>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</si>
  <si>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</si>
  <si>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</si>
  <si>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</si>
  <si>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</si>
  <si>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</si>
  <si>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</si>
  <si>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</si>
  <si>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</si>
  <si>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</si>
  <si>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</si>
  <si>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</si>
  <si>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</si>
  <si>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</si>
  <si>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</si>
  <si>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</si>
  <si>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</si>
  <si>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</si>
  <si>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</si>
  <si>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</si>
  <si>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</si>
  <si>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</si>
  <si>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</si>
  <si>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</si>
  <si>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</si>
  <si>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</si>
  <si>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</si>
  <si>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</si>
  <si>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</si>
  <si>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</si>
  <si>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</si>
  <si>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</si>
  <si>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</si>
  <si>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</si>
  <si>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</si>
  <si>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</si>
  <si>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</si>
  <si>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</si>
  <si>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</si>
  <si>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</si>
  <si>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</si>
  <si>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</si>
  <si>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</si>
  <si>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</si>
  <si>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</si>
  <si>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</si>
  <si>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</si>
  <si>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</si>
  <si>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</si>
  <si>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</si>
  <si>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</si>
  <si>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</si>
  <si>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</si>
  <si>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</si>
  <si>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</si>
  <si>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</si>
  <si>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</si>
  <si>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</si>
  <si>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</si>
  <si>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</si>
  <si>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</si>
  <si>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</si>
  <si>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</si>
  <si>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</si>
  <si>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</si>
  <si>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</si>
  <si>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</si>
  <si>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</si>
  <si>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</si>
  <si>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</si>
  <si>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</si>
  <si>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</si>
  <si>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</si>
  <si>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</si>
  <si>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</si>
  <si>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</si>
  <si>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</si>
  <si>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</si>
  <si>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</si>
  <si>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</si>
  <si>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</si>
  <si>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</si>
  <si>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</si>
  <si>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</si>
  <si>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</si>
  <si>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</si>
  <si>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</si>
  <si>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</si>
  <si>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</si>
  <si>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</si>
  <si>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</si>
  <si>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</si>
  <si>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</si>
  <si>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</si>
  <si>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</si>
  <si>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</si>
  <si>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</si>
  <si>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</si>
  <si>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</si>
  <si>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</si>
  <si>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</si>
  <si>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</si>
  <si>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</si>
  <si>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</si>
  <si>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</si>
  <si>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</si>
  <si>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</si>
  <si>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</si>
  <si>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</si>
  <si>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</si>
  <si>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</si>
  <si>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</si>
  <si>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</si>
  <si>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</si>
  <si>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</si>
  <si>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</si>
  <si>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</si>
  <si>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</si>
  <si>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</si>
  <si>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</si>
  <si>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</si>
  <si>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</si>
  <si>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</si>
  <si>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</si>
  <si>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</si>
  <si>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</si>
  <si>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</si>
  <si>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</si>
  <si>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</si>
  <si>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</si>
  <si>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</si>
  <si>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</si>
  <si>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</si>
  <si>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</si>
  <si>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</si>
  <si>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</si>
  <si>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</si>
  <si>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</si>
  <si>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</si>
  <si>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</si>
  <si>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</si>
  <si>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</si>
  <si>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</si>
  <si>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</si>
  <si>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</si>
  <si>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</si>
  <si>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</si>
  <si>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</si>
  <si>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</si>
  <si>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</si>
  <si>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</si>
  <si>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</si>
  <si>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</si>
  <si>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</si>
  <si>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</si>
  <si>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</si>
  <si>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</si>
  <si>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</si>
  <si>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</si>
  <si>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</si>
  <si>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</si>
  <si>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</si>
  <si>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</si>
  <si>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</si>
  <si>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</si>
  <si>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</si>
  <si>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</si>
  <si>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</si>
  <si>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</si>
  <si>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</si>
  <si>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</si>
  <si>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</si>
  <si>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</si>
  <si>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</si>
  <si>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</si>
  <si>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</si>
  <si>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</si>
  <si>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</si>
  <si>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</si>
  <si>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</si>
  <si>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</si>
  <si>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</si>
  <si>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두원재</t>
    <phoneticPr fontId="3" type="noConversion"/>
  </si>
  <si>
    <t>KAMP</t>
    <phoneticPr fontId="3" type="noConversion"/>
  </si>
  <si>
    <t>ENG-KSP</t>
    <phoneticPr fontId="3" type="noConversion"/>
  </si>
  <si>
    <t>월령 40%이상으로 방풍막 연결</t>
    <phoneticPr fontId="3" type="noConversion"/>
  </si>
  <si>
    <t>M_052310</t>
    <phoneticPr fontId="3" type="noConversion"/>
  </si>
  <si>
    <t>M_052309:K</t>
    <phoneticPr fontId="3" type="noConversion"/>
  </si>
  <si>
    <t>M_052311-052312:K</t>
    <phoneticPr fontId="3" type="noConversion"/>
  </si>
  <si>
    <t>HA limit으로 BLG #59/314-315 /317-320/322/325-328/330스킵 함</t>
    <phoneticPr fontId="3" type="noConversion"/>
  </si>
  <si>
    <t>E_052281</t>
    <phoneticPr fontId="3" type="noConversion"/>
  </si>
  <si>
    <t>N</t>
    <phoneticPr fontId="3" type="noConversion"/>
  </si>
  <si>
    <t>NE</t>
    <phoneticPr fontId="3" type="noConversion"/>
  </si>
  <si>
    <t>C_052327-052368</t>
    <phoneticPr fontId="3" type="noConversion"/>
  </si>
  <si>
    <t>[11:50] 짙은 구름과 뇌우로 관측 중단 / [17:15] 관측 재개</t>
    <phoneticPr fontId="3" type="noConversion"/>
  </si>
  <si>
    <t>-</t>
    <phoneticPr fontId="3" type="noConversion"/>
  </si>
  <si>
    <t>E_052281 여명으로 인한 과다 노출발생</t>
    <phoneticPr fontId="3" type="noConversion"/>
  </si>
  <si>
    <t>M_052380:K</t>
    <phoneticPr fontId="3" type="noConversion"/>
  </si>
  <si>
    <t>C_052388-052389</t>
    <phoneticPr fontId="3" type="noConversion"/>
  </si>
  <si>
    <t>DS9(영상 확인) 3회꺼짐</t>
    <phoneticPr fontId="3" type="noConversion"/>
  </si>
  <si>
    <t>옅은 구름으로 오전 flat 건너뜀</t>
    <phoneticPr fontId="3" type="noConversion"/>
  </si>
  <si>
    <t>14s/21k 20s/21k 29s/20k 45s/20k</t>
    <phoneticPr fontId="3" type="noConversion"/>
  </si>
  <si>
    <t>M_052381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</si>
</sst>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45946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43.931623931623932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0.40277777777777779</v>
      </c>
      <c r="D9" s="8">
        <v>1.5</v>
      </c>
      <c r="E9" s="8">
        <v>18.5</v>
      </c>
      <c r="F9" s="8">
        <v>56.4</v>
      </c>
      <c r="G9" s="36" t="s">
        <v>192</v>
      </c>
      <c r="H9" s="8">
        <v>6.7</v>
      </c>
      <c r="I9" s="36">
        <v>30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196</v>
      </c>
      <c r="E10" s="8">
        <v>16.7</v>
      </c>
      <c r="F10" s="8">
        <v>72.2</v>
      </c>
      <c r="G10" s="36" t="s">
        <v>193</v>
      </c>
      <c r="H10" s="8">
        <v>2.5</v>
      </c>
      <c r="I10" s="11"/>
      <c r="J10" s="9">
        <f>IF(L10, 1, 0) + IF(M10, 2, 0) + IF(N10, 4, 0) + IF(O10, 8, 0) + IF(P10, 16, 0)</f>
        <v>24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1</v>
      </c>
    </row>
    <row r="11" spans="2:16" ht="14.25" customHeight="1" thickBot="1" x14ac:dyDescent="0.4">
      <c r="B11" s="13" t="s">
        <v>23</v>
      </c>
      <c r="C11" s="14">
        <v>0.75069444444444444</v>
      </c>
      <c r="D11" s="15">
        <v>2.6</v>
      </c>
      <c r="E11" s="15">
        <v>14.9</v>
      </c>
      <c r="F11" s="15">
        <v>74.599999999999994</v>
      </c>
      <c r="G11" s="36" t="s">
        <v>192</v>
      </c>
      <c r="H11" s="15">
        <v>12.5</v>
      </c>
      <c r="I11" s="16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24.347916666666666</v>
      </c>
      <c r="D12" s="19">
        <f>AVERAGE(D9:D11)</f>
        <v>2.0499999999999998</v>
      </c>
      <c r="E12" s="19">
        <f>AVERAGE(E9:E11)</f>
        <v>16.7</v>
      </c>
      <c r="F12" s="20">
        <f>AVERAGE(F9:F11)</f>
        <v>67.733333333333334</v>
      </c>
      <c r="G12" s="21"/>
      <c r="H12" s="22">
        <f>AVERAGE(H9:H11)</f>
        <v>7.2333333333333334</v>
      </c>
      <c r="I12" s="23"/>
      <c r="J12" s="24">
        <f>AVERAGE(J9:J11)</f>
        <v>8.3333333333333339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184</v>
      </c>
      <c r="G16" s="27" t="s">
        <v>185</v>
      </c>
      <c r="H16" s="27" t="s">
        <v>182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0.35069444444444442</v>
      </c>
      <c r="D17" s="28">
        <v>0.35138888888888886</v>
      </c>
      <c r="E17" s="28">
        <v>0.36944444444444446</v>
      </c>
      <c r="F17" s="28">
        <v>0.46736111111111112</v>
      </c>
      <c r="G17" s="28">
        <v>0.72083333333333333</v>
      </c>
      <c r="H17" s="28">
        <v>0.75347222222222221</v>
      </c>
      <c r="I17" s="28">
        <v>0.77777777777777779</v>
      </c>
      <c r="J17" s="28"/>
      <c r="K17" s="28"/>
      <c r="L17" s="28"/>
      <c r="M17" s="28"/>
      <c r="N17" s="28"/>
      <c r="O17" s="28"/>
      <c r="P17" s="28">
        <v>0.78125</v>
      </c>
    </row>
    <row r="18" spans="2:16" ht="14.1" customHeight="1" x14ac:dyDescent="0.35">
      <c r="B18" s="35" t="s">
        <v>42</v>
      </c>
      <c r="C18" s="27">
        <v>52271</v>
      </c>
      <c r="D18" s="27">
        <v>52272</v>
      </c>
      <c r="E18" s="27">
        <v>52281</v>
      </c>
      <c r="F18" s="27">
        <v>52343</v>
      </c>
      <c r="G18" s="27">
        <v>52358</v>
      </c>
      <c r="H18" s="27">
        <v>52376</v>
      </c>
      <c r="I18" s="27">
        <v>52390</v>
      </c>
      <c r="J18" s="27"/>
      <c r="K18" s="27"/>
      <c r="L18" s="27"/>
      <c r="M18" s="27"/>
      <c r="N18" s="27"/>
      <c r="O18" s="27"/>
      <c r="P18" s="114">
        <v>52395</v>
      </c>
    </row>
    <row r="19" spans="2:16" ht="14.1" customHeight="1" thickBot="1" x14ac:dyDescent="0.4">
      <c r="B19" s="13" t="s">
        <v>43</v>
      </c>
      <c r="C19" s="29"/>
      <c r="D19" s="27">
        <v>52280</v>
      </c>
      <c r="E19" s="30">
        <v>52342</v>
      </c>
      <c r="F19" s="30">
        <v>52357</v>
      </c>
      <c r="G19" s="30">
        <v>52375</v>
      </c>
      <c r="H19" s="30">
        <v>52389</v>
      </c>
      <c r="I19" s="30">
        <v>52394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9</v>
      </c>
      <c r="E20" s="33">
        <f>IF(ISNUMBER(E18),E19-E18+1,"")</f>
        <v>62</v>
      </c>
      <c r="F20" s="33">
        <f>IF(ISNUMBER(F18),F19-F18+1,"")</f>
        <v>15</v>
      </c>
      <c r="G20" s="33">
        <f>IF(ISNUMBER(G18),G19-G18+1,"")</f>
        <v>18</v>
      </c>
      <c r="H20" s="33">
        <f>IF(ISNUMBER(H18),H19-H18+1,"")</f>
        <v>14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>
        <v>0.36388888888888887</v>
      </c>
      <c r="D25" s="112">
        <v>0.36736111111111114</v>
      </c>
      <c r="E25" s="109" t="s">
        <v>170</v>
      </c>
      <c r="F25" s="154" t="s">
        <v>202</v>
      </c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6.3888888888888884E-2</v>
      </c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0.22152777777777777</v>
      </c>
      <c r="P30" s="46">
        <f>SUM(C30:J30,L30:N30)</f>
        <v>0.12638888888888888</v>
      </c>
    </row>
    <row r="31" spans="2:16" ht="14.1" customHeight="1" x14ac:dyDescent="0.35">
      <c r="B31" s="37" t="s">
        <v>169</v>
      </c>
      <c r="C31" s="47">
        <v>9.7916666666666666E-2</v>
      </c>
      <c r="D31" s="7">
        <v>0.22361111111111112</v>
      </c>
      <c r="E31" s="7">
        <v>6.25E-2</v>
      </c>
      <c r="F31" s="7"/>
      <c r="G31" s="7"/>
      <c r="H31" s="7"/>
      <c r="I31" s="7"/>
      <c r="J31" s="7"/>
      <c r="K31" s="7">
        <v>2.2222222222222223E-2</v>
      </c>
      <c r="L31" s="7"/>
      <c r="M31" s="7"/>
      <c r="N31" s="7"/>
      <c r="O31" s="48"/>
      <c r="P31" s="46">
        <f>SUM(C31:N31)</f>
        <v>0.40625</v>
      </c>
    </row>
    <row r="32" spans="2:16" ht="14.1" customHeight="1" x14ac:dyDescent="0.35">
      <c r="B32" s="37" t="s">
        <v>65</v>
      </c>
      <c r="C32" s="49"/>
      <c r="D32" s="50">
        <v>0.19097222222222221</v>
      </c>
      <c r="E32" s="50">
        <v>3.6805555555555557E-2</v>
      </c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0.22777777777777777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9.7916666666666666E-2</v>
      </c>
      <c r="D34" s="106">
        <f t="shared" ref="D34:P34" si="1">D31-D32-D33</f>
        <v>3.2638888888888912E-2</v>
      </c>
      <c r="E34" s="106">
        <f t="shared" si="1"/>
        <v>2.5694444444444443E-2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2.2222222222222223E-2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0.17847222222222223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191</v>
      </c>
      <c r="D36" s="145"/>
      <c r="E36" s="144" t="s">
        <v>188</v>
      </c>
      <c r="F36" s="145"/>
      <c r="G36" s="144" t="s">
        <v>187</v>
      </c>
      <c r="H36" s="145"/>
      <c r="I36" s="144" t="s">
        <v>189</v>
      </c>
      <c r="J36" s="145"/>
      <c r="K36" s="144" t="s">
        <v>194</v>
      </c>
      <c r="L36" s="145"/>
      <c r="M36" s="144" t="s">
        <v>198</v>
      </c>
      <c r="N36" s="145"/>
      <c r="O36" s="117" t="s">
        <v>203</v>
      </c>
      <c r="P36" s="117"/>
    </row>
    <row r="37" spans="2:16" ht="18" customHeight="1" x14ac:dyDescent="0.35">
      <c r="B37" s="158"/>
      <c r="C37" s="144" t="s">
        <v>199</v>
      </c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197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190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195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201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1634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-160.43799999999999</v>
      </c>
      <c r="D72" s="60">
        <v>-161.47</v>
      </c>
      <c r="E72" s="96" t="s">
        <v>118</v>
      </c>
      <c r="F72" s="60">
        <v>24.44</v>
      </c>
      <c r="G72" s="60">
        <v>22.37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-153.995</v>
      </c>
      <c r="D73" s="60">
        <v>-155.857</v>
      </c>
      <c r="E73" s="98" t="s">
        <v>122</v>
      </c>
      <c r="F73" s="60">
        <v>35.42</v>
      </c>
      <c r="G73" s="60">
        <v>40.17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-203.292</v>
      </c>
      <c r="D74" s="60">
        <v>-204.17400000000001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-121.806</v>
      </c>
      <c r="D75" s="60">
        <v>-125.223</v>
      </c>
      <c r="E75" s="98" t="s">
        <v>132</v>
      </c>
      <c r="F75" s="116">
        <v>35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35.087000000000003</v>
      </c>
      <c r="D76" s="60">
        <v>33.241999999999997</v>
      </c>
      <c r="E76" s="98" t="s">
        <v>137</v>
      </c>
      <c r="F76" s="116">
        <v>35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33.085999999999999</v>
      </c>
      <c r="D77" s="60">
        <v>31.253</v>
      </c>
      <c r="E77" s="98" t="s">
        <v>142</v>
      </c>
      <c r="F77" s="116">
        <v>255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28.215</v>
      </c>
      <c r="D78" s="60">
        <v>26.35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26.739000000000001</v>
      </c>
      <c r="D79" s="60">
        <v>24.832000000000001</v>
      </c>
      <c r="E79" s="96" t="s">
        <v>152</v>
      </c>
      <c r="F79" s="60">
        <v>18.3</v>
      </c>
      <c r="G79" s="60">
        <v>15.7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1.4399999999999999E-5</v>
      </c>
      <c r="D80" s="115">
        <v>1.4399999999999999E-5</v>
      </c>
      <c r="E80" s="98" t="s">
        <v>157</v>
      </c>
      <c r="F80" s="60">
        <v>57.4</v>
      </c>
      <c r="G80" s="60">
        <v>76.7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186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200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2025-10-16T19:16:14Z</dcterms:modified>
</cp:coreProperties>
</file>