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0C4CC77F-FD25-4D9A-9628-430EE3541D8B}" xr6:coauthVersionLast="47" xr6:coauthVersionMax="47" xr10:uidLastSave="{00000000-0000-0000-0000-000000000000}"/>
  <bookViews>
    <workbookView xWindow="24408" yWindow="13896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<sst xmlns="http://schemas.openxmlformats.org/spreadsheetml/2006/main" count="220" uniqueCount="207">
  <si>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</si>
  <si>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</si>
  <si>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</si>
  <si>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</si>
  <si>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</si>
  <si>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</si>
  <si>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</si>
  <si>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</si>
  <si>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</si>
  <si>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</si>
  <si>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</si>
  <si>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</si>
  <si>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</si>
  <si>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</si>
  <si>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</si>
  <si>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</si>
  <si>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</si>
  <si>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</si>
  <si>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</si>
  <si>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</si>
  <si>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</si>
  <si>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</si>
  <si>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</si>
  <si>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</si>
  <si>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</si>
  <si>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</si>
  <si>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</si>
  <si>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</si>
  <si>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</si>
  <si>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</si>
  <si>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</si>
  <si>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</si>
  <si>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</si>
  <si>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</si>
  <si>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</si>
  <si>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</si>
  <si>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</si>
  <si>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</si>
  <si>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</si>
  <si>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</si>
  <si>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</si>
  <si>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</si>
  <si>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</si>
  <si>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</si>
  <si>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</si>
  <si>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</si>
  <si>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</si>
  <si>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</si>
  <si>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</si>
  <si>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</si>
  <si>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</si>
  <si>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</si>
  <si>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</si>
  <si>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</si>
  <si>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</si>
  <si>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</si>
  <si>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</si>
  <si>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</si>
  <si>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</si>
  <si>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</si>
  <si>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</si>
  <si>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</si>
  <si>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</si>
  <si>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</si>
  <si>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</si>
  <si>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</si>
  <si>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</si>
  <si>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</si>
  <si>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</si>
  <si>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</si>
  <si>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</si>
  <si>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</si>
  <si>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</si>
  <si>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</si>
  <si>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</si>
  <si>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</si>
  <si>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</si>
  <si>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</si>
  <si>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</si>
  <si>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</si>
  <si>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</si>
  <si>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</si>
  <si>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</si>
  <si>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</si>
  <si>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</si>
  <si>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</si>
  <si>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</si>
  <si>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</si>
  <si>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</si>
  <si>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</si>
  <si>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</si>
  <si>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</si>
  <si>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</si>
  <si>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</si>
  <si>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</si>
  <si>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</si>
  <si>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</si>
  <si>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</si>
  <si>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</si>
  <si>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</si>
  <si>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</si>
  <si>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</si>
  <si>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</si>
  <si>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</si>
  <si>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</si>
  <si>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</si>
  <si>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</si>
  <si>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</si>
  <si>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</si>
  <si>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</si>
  <si>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</si>
  <si>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</si>
  <si>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</si>
  <si>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</si>
  <si>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</si>
  <si>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</si>
  <si>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</si>
  <si>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</si>
  <si>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</si>
  <si>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</si>
  <si>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</si>
  <si>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</si>
  <si>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</si>
  <si>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</si>
  <si>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</si>
  <si>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</si>
  <si>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</si>
  <si>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</si>
  <si>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</si>
  <si>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</si>
  <si>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</si>
  <si>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</si>
  <si>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</si>
  <si>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</si>
  <si>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</si>
  <si>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</si>
  <si>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</si>
  <si>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</si>
  <si>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</si>
  <si>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</si>
  <si>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</si>
  <si>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</si>
  <si>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</si>
  <si>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</si>
  <si>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</si>
  <si>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</si>
  <si>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</si>
  <si>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</si>
  <si>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</si>
  <si>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</si>
  <si>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</si>
  <si>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</si>
  <si>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</si>
  <si>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</si>
  <si>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</si>
  <si>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</si>
  <si>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</si>
  <si>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</si>
  <si>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</si>
  <si>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</si>
  <si>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</si>
  <si>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</si>
  <si>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</si>
  <si>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</si>
  <si>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</si>
  <si>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</si>
  <si>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</si>
  <si>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</si>
  <si>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</si>
  <si>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</si>
  <si>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</si>
  <si>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</si>
  <si>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</si>
  <si>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</si>
  <si>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</si>
  <si>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</si>
  <si>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</si>
  <si>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</si>
  <si>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</si>
  <si>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</si>
  <si>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</si>
  <si>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</si>
  <si>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</si>
  <si>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두원재</t>
    <phoneticPr fontId="3" type="noConversion"/>
  </si>
  <si>
    <t>KAMP</t>
    <phoneticPr fontId="3" type="noConversion"/>
  </si>
  <si>
    <t>KSP</t>
    <phoneticPr fontId="3" type="noConversion"/>
  </si>
  <si>
    <t>M_051429-051430:T</t>
    <phoneticPr fontId="3" type="noConversion"/>
  </si>
  <si>
    <t>T_051473</t>
    <phoneticPr fontId="3" type="noConversion"/>
  </si>
  <si>
    <t>D_051503-051508</t>
    <phoneticPr fontId="3" type="noConversion"/>
  </si>
  <si>
    <t>E_051414-051416</t>
    <phoneticPr fontId="3" type="noConversion"/>
  </si>
  <si>
    <t>DS9(영상 확인) 1회꺼짐</t>
    <phoneticPr fontId="3" type="noConversion"/>
  </si>
  <si>
    <t>E_051414-051416 여명으로 인한 과다 노출발생</t>
    <phoneticPr fontId="3" type="noConversion"/>
  </si>
  <si>
    <t>HA limit으로 BLG #63/315/317-320/322/324-327/330 스킵 함</t>
    <phoneticPr fontId="3" type="noConversion"/>
  </si>
  <si>
    <t>D_051503-051508 돔 셔터가 멈춰있어서 가려짐 / 2번 실행 후 정상화 / 재촬영함</t>
    <phoneticPr fontId="3" type="noConversion"/>
  </si>
  <si>
    <t>E_051535-051537</t>
    <phoneticPr fontId="3" type="noConversion"/>
  </si>
  <si>
    <t>E_051571-051573</t>
    <phoneticPr fontId="3" type="noConversion"/>
  </si>
  <si>
    <t>E_051607-051609</t>
    <phoneticPr fontId="3" type="noConversion"/>
  </si>
  <si>
    <t>E_051535-051537/E_051571-051573/E_051607-051609 망원경에 이상이 없었음에도 별이 흐른것처럼 보임 / 꼬리처럼 보이는 것이 혜성처럼 보임</t>
    <phoneticPr fontId="3" type="noConversion"/>
  </si>
  <si>
    <t>T_051473 HA limit으로 망원경이 멈추면서 별이 흐름</t>
    <phoneticPr fontId="3" type="noConversion"/>
  </si>
  <si>
    <t>WSW</t>
    <phoneticPr fontId="3" type="noConversion"/>
  </si>
  <si>
    <t>SSW</t>
    <phoneticPr fontId="3" type="noConversion"/>
  </si>
  <si>
    <t>SW</t>
    <phoneticPr fontId="3" type="noConversion"/>
  </si>
  <si>
    <t>월령 40%이상으로 방풍막 연결 BLG때 1번 6회 / 이후 1번 5회 2번 1회</t>
    <phoneticPr fontId="3" type="noConversion"/>
  </si>
  <si>
    <t>10s/25k 15s/29k 19s/25k 23s/20k</t>
    <phoneticPr fontId="3" type="noConversion"/>
  </si>
  <si>
    <t>15s/25k 23s/27k 31s/27k</t>
    <phoneticPr fontId="3" type="noConversion"/>
  </si>
  <si>
    <t>20s/25k 15s/25k</t>
    <phoneticPr fontId="3" type="noConversion"/>
  </si>
  <si>
    <t>20s/20k 15s/22k 11s/23k 7s/24k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</si>
</sst>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3" zoomScale="145" zoomScaleNormal="145" workbookViewId="0">
      <selection activeCell="G78" sqref="G7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45943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0.40069444444444446</v>
      </c>
      <c r="D9" s="8">
        <v>1.1000000000000001</v>
      </c>
      <c r="E9" s="8">
        <v>12.7</v>
      </c>
      <c r="F9" s="8">
        <v>45.5</v>
      </c>
      <c r="G9" s="36" t="s">
        <v>199</v>
      </c>
      <c r="H9" s="8">
        <v>3.3</v>
      </c>
      <c r="I9" s="36">
        <v>61.3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1.9</v>
      </c>
      <c r="E10" s="8">
        <v>11.7</v>
      </c>
      <c r="F10" s="8">
        <v>47</v>
      </c>
      <c r="G10" s="36" t="s">
        <v>200</v>
      </c>
      <c r="H10" s="8">
        <v>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0.75347222222222221</v>
      </c>
      <c r="D11" s="15">
        <v>1.2</v>
      </c>
      <c r="E11" s="15">
        <v>12.1</v>
      </c>
      <c r="F11" s="15">
        <v>37.4</v>
      </c>
      <c r="G11" s="36" t="s">
        <v>201</v>
      </c>
      <c r="H11" s="15">
        <v>0.6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24.352777777777778</v>
      </c>
      <c r="D12" s="19">
        <f>AVERAGE(D9:D11)</f>
        <v>1.4000000000000001</v>
      </c>
      <c r="E12" s="19">
        <f>AVERAGE(E9:E11)</f>
        <v>12.166666666666666</v>
      </c>
      <c r="F12" s="20">
        <f>AVERAGE(F9:F11)</f>
        <v>43.300000000000004</v>
      </c>
      <c r="G12" s="21"/>
      <c r="H12" s="22">
        <f>AVERAGE(H9:H11)</f>
        <v>1.9666666666666666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184</v>
      </c>
      <c r="G16" s="27" t="s">
        <v>185</v>
      </c>
      <c r="H16" s="27" t="s">
        <v>182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0.34652777777777777</v>
      </c>
      <c r="D17" s="28">
        <v>0.34861111111111109</v>
      </c>
      <c r="E17" s="28">
        <v>0.36875000000000002</v>
      </c>
      <c r="F17" s="28">
        <v>0.47569444444444442</v>
      </c>
      <c r="G17" s="28">
        <v>0.53888888888888886</v>
      </c>
      <c r="H17" s="28">
        <v>0.75624999999999998</v>
      </c>
      <c r="I17" s="28">
        <v>0.78472222222222221</v>
      </c>
      <c r="J17" s="28"/>
      <c r="K17" s="28"/>
      <c r="L17" s="28"/>
      <c r="M17" s="28"/>
      <c r="N17" s="28"/>
      <c r="O17" s="28"/>
      <c r="P17" s="28">
        <v>0.79861111111111116</v>
      </c>
    </row>
    <row r="18" spans="2:16" ht="14.1" customHeight="1" x14ac:dyDescent="0.35">
      <c r="B18" s="35" t="s">
        <v>42</v>
      </c>
      <c r="C18" s="27">
        <v>51400</v>
      </c>
      <c r="D18" s="27">
        <v>51401</v>
      </c>
      <c r="E18" s="27">
        <v>51414</v>
      </c>
      <c r="F18" s="27">
        <v>51482</v>
      </c>
      <c r="G18" s="27">
        <v>51523</v>
      </c>
      <c r="H18" s="27">
        <v>51667</v>
      </c>
      <c r="I18" s="27">
        <v>51679</v>
      </c>
      <c r="J18" s="27"/>
      <c r="K18" s="27"/>
      <c r="L18" s="27"/>
      <c r="M18" s="27"/>
      <c r="N18" s="27"/>
      <c r="O18" s="27"/>
      <c r="P18" s="114">
        <v>51692</v>
      </c>
    </row>
    <row r="19" spans="2:16" ht="14.1" customHeight="1" thickBot="1" x14ac:dyDescent="0.4">
      <c r="B19" s="13" t="s">
        <v>43</v>
      </c>
      <c r="C19" s="29"/>
      <c r="D19" s="27">
        <v>51413</v>
      </c>
      <c r="E19" s="30">
        <v>51481</v>
      </c>
      <c r="F19" s="30">
        <v>51522</v>
      </c>
      <c r="G19" s="30">
        <v>51666</v>
      </c>
      <c r="H19" s="30">
        <v>51678</v>
      </c>
      <c r="I19" s="30">
        <v>51691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68</v>
      </c>
      <c r="F20" s="33">
        <f>IF(ISNUMBER(F18),F19-F18+1,"")</f>
        <v>41</v>
      </c>
      <c r="G20" s="33">
        <f>IF(ISNUMBER(G18),G19-G18+1,"")</f>
        <v>144</v>
      </c>
      <c r="H20" s="33">
        <f>IF(ISNUMBER(H18),H19-H18+1,"")</f>
        <v>12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>
        <v>0.35902777777777778</v>
      </c>
      <c r="D24" s="102">
        <v>0.36180555555555555</v>
      </c>
      <c r="E24" s="109" t="s">
        <v>177</v>
      </c>
      <c r="F24" s="154" t="s">
        <v>203</v>
      </c>
      <c r="G24" s="154"/>
      <c r="H24" s="154"/>
      <c r="I24" s="154"/>
      <c r="J24" s="102">
        <v>0.78749999999999998</v>
      </c>
      <c r="K24" s="102">
        <v>0.78888888888888886</v>
      </c>
      <c r="L24" s="36" t="s">
        <v>175</v>
      </c>
      <c r="M24" s="154" t="s">
        <v>205</v>
      </c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>
        <v>0.36388888888888887</v>
      </c>
      <c r="D26" s="102">
        <v>0.36666666666666664</v>
      </c>
      <c r="E26" s="109" t="s">
        <v>164</v>
      </c>
      <c r="F26" s="154" t="s">
        <v>204</v>
      </c>
      <c r="G26" s="154"/>
      <c r="H26" s="154"/>
      <c r="I26" s="154"/>
      <c r="J26" s="102">
        <v>0.7895833333333333</v>
      </c>
      <c r="K26" s="102">
        <v>0.79305555555555551</v>
      </c>
      <c r="L26" s="36" t="s">
        <v>176</v>
      </c>
      <c r="M26" s="154" t="s">
        <v>206</v>
      </c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7.4305555555555555E-2</v>
      </c>
      <c r="D30" s="43">
        <v>0.21597222222222223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0.3527777777777778</v>
      </c>
    </row>
    <row r="31" spans="2:16" ht="14.1" customHeight="1" x14ac:dyDescent="0.35">
      <c r="B31" s="37" t="s">
        <v>169</v>
      </c>
      <c r="C31" s="47">
        <v>0.10694444444444444</v>
      </c>
      <c r="D31" s="7">
        <v>0.21736111111111112</v>
      </c>
      <c r="E31" s="7">
        <v>6.3194444444444442E-2</v>
      </c>
      <c r="F31" s="7"/>
      <c r="G31" s="7"/>
      <c r="H31" s="7"/>
      <c r="I31" s="7"/>
      <c r="J31" s="7"/>
      <c r="K31" s="7">
        <v>1.9444444444444445E-2</v>
      </c>
      <c r="L31" s="7"/>
      <c r="M31" s="7"/>
      <c r="N31" s="7"/>
      <c r="O31" s="48"/>
      <c r="P31" s="46">
        <f>SUM(C31:N31)</f>
        <v>0.40694444444444444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0.10694444444444444</v>
      </c>
      <c r="D34" s="106">
        <f t="shared" ref="D34:P34" si="1">D31-D32-D33</f>
        <v>0.21736111111111112</v>
      </c>
      <c r="E34" s="106">
        <f t="shared" si="1"/>
        <v>6.3194444444444442E-2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1.9444444444444445E-2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0.40694444444444444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189</v>
      </c>
      <c r="D36" s="145"/>
      <c r="E36" s="144" t="s">
        <v>186</v>
      </c>
      <c r="F36" s="145"/>
      <c r="G36" s="144" t="s">
        <v>187</v>
      </c>
      <c r="H36" s="145"/>
      <c r="I36" s="144" t="s">
        <v>188</v>
      </c>
      <c r="J36" s="145"/>
      <c r="K36" s="144" t="s">
        <v>194</v>
      </c>
      <c r="L36" s="145"/>
      <c r="M36" s="144" t="s">
        <v>195</v>
      </c>
      <c r="N36" s="145"/>
      <c r="O36" s="117" t="s">
        <v>196</v>
      </c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191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192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198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193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197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1487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-161.58199999999999</v>
      </c>
      <c r="D72" s="60">
        <v>-163.47</v>
      </c>
      <c r="E72" s="96" t="s">
        <v>118</v>
      </c>
      <c r="F72" s="60">
        <v>21.24</v>
      </c>
      <c r="G72" s="60">
        <v>19.559999999999999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-155.089</v>
      </c>
      <c r="D73" s="60">
        <v>-158.44800000000001</v>
      </c>
      <c r="E73" s="98" t="s">
        <v>122</v>
      </c>
      <c r="F73" s="60">
        <v>30.51</v>
      </c>
      <c r="G73" s="60">
        <v>28.32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-211.16900000000001</v>
      </c>
      <c r="D74" s="60">
        <v>-211.50800000000001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-122.614</v>
      </c>
      <c r="D75" s="60">
        <v>-128.803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32.170999999999999</v>
      </c>
      <c r="D76" s="60">
        <v>30.395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30.169</v>
      </c>
      <c r="D77" s="60">
        <v>28.387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25.234999999999999</v>
      </c>
      <c r="D78" s="60">
        <v>23.428999999999998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23.702000000000002</v>
      </c>
      <c r="D79" s="60">
        <v>21.873000000000001</v>
      </c>
      <c r="E79" s="96" t="s">
        <v>152</v>
      </c>
      <c r="F79" s="60">
        <v>17.100000000000001</v>
      </c>
      <c r="G79" s="60">
        <v>13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1.42E-5</v>
      </c>
      <c r="D80" s="115">
        <v>1.4399999999999999E-5</v>
      </c>
      <c r="E80" s="98" t="s">
        <v>157</v>
      </c>
      <c r="F80" s="60">
        <v>39.5</v>
      </c>
      <c r="G80" s="60">
        <v>38.700000000000003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202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190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2025-10-13T19:22:46Z</dcterms:modified>
</cp:coreProperties>
</file>