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10\"/>
    </mc:Choice>
  </mc:AlternateContent>
  <xr:revisionPtr revIDLastSave="0" documentId="13_ncr:1_{11A1A34E-696F-48EF-A5BB-BE033B7BEE02}" xr6:coauthVersionLast="47" xr6:coauthVersionMax="47" xr10:uidLastSave="{00000000-0000-0000-0000-000000000000}"/>
  <bookViews>
    <workbookView xWindow="25116" yWindow="14508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<sst xmlns="http://schemas.openxmlformats.org/spreadsheetml/2006/main" count="221" uniqueCount="208">
  <si>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</si>
  <si>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</si>
  <si>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</si>
  <si>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</si>
  <si>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</si>
  <si>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</si>
  <si>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</si>
  <si>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</si>
  <si>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</si>
  <si>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</si>
  <si>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</si>
  <si>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</si>
  <si>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</si>
  <si>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</si>
  <si>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</si>
  <si>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</si>
  <si>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</si>
  <si>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</si>
  <si>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</si>
  <si>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</si>
  <si>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</si>
  <si>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</si>
  <si>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</si>
  <si>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</si>
  <si>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</si>
  <si>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</si>
  <si>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</si>
  <si>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</si>
  <si>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</si>
  <si>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</si>
  <si>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</si>
  <si>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</si>
  <si>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</si>
  <si>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</si>
  <si>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</si>
  <si>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</si>
  <si>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</si>
  <si>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</si>
  <si>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</si>
  <si>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</si>
  <si>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</si>
  <si>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</si>
  <si>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</si>
  <si>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</si>
  <si>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</si>
  <si>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</si>
  <si>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</si>
  <si>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</si>
  <si>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</si>
  <si>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</si>
  <si>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</si>
  <si>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</si>
  <si>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</si>
  <si>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</si>
  <si>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</si>
  <si>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</si>
  <si>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</si>
  <si>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</si>
  <si>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</si>
  <si>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</si>
  <si>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</si>
  <si>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</si>
  <si>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</si>
  <si>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</si>
  <si>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</si>
  <si>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</si>
  <si>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</si>
  <si>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</si>
  <si>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</si>
  <si>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</si>
  <si>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</si>
  <si>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</si>
  <si>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</si>
  <si>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</si>
  <si>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</si>
  <si>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</si>
  <si>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</si>
  <si>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</si>
  <si>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</si>
  <si>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</si>
  <si>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</si>
  <si>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</si>
  <si>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</si>
  <si>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</si>
  <si>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</si>
  <si>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</si>
  <si>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</si>
  <si>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</si>
  <si>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</si>
  <si>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</si>
  <si>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</si>
  <si>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</si>
  <si>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</si>
  <si>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</si>
  <si>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</si>
  <si>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</si>
  <si>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</si>
  <si>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</si>
  <si>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</si>
  <si>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</si>
  <si>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</si>
  <si>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</si>
  <si>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</si>
  <si>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</si>
  <si>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</si>
  <si>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</si>
  <si>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</si>
  <si>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</si>
  <si>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</si>
  <si>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</si>
  <si>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</si>
  <si>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</si>
  <si>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</si>
  <si>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</si>
  <si>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</si>
  <si>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</si>
  <si>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</si>
  <si>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</si>
  <si>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</si>
  <si>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</si>
  <si>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</si>
  <si>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</si>
  <si>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</si>
  <si>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</si>
  <si>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</si>
  <si>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</si>
  <si>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</si>
  <si>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</si>
  <si>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</si>
  <si>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</si>
  <si>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</si>
  <si>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</si>
  <si>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</si>
  <si>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</si>
  <si>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</si>
  <si>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</si>
  <si>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</si>
  <si>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</si>
  <si>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</si>
  <si>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</si>
  <si>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</si>
  <si>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</si>
  <si>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</si>
  <si>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</si>
  <si>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</si>
  <si>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</si>
  <si>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</si>
  <si>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</si>
  <si>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</si>
  <si>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</si>
  <si>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</si>
  <si>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</si>
  <si>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</si>
  <si>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</si>
  <si>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</si>
  <si>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</si>
  <si>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</si>
  <si>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</si>
  <si>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</si>
  <si>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</si>
  <si>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</si>
  <si>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</si>
  <si>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</si>
  <si>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</si>
  <si>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</si>
  <si>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</si>
  <si>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</si>
  <si>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</si>
  <si>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</si>
  <si>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</si>
  <si>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</si>
  <si>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</si>
  <si>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</si>
  <si>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</si>
  <si>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</si>
  <si>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</si>
  <si>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</si>
  <si>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</si>
  <si>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</si>
  <si>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</si>
  <si>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</si>
  <si>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</si>
  <si>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</si>
  <si>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KAMP</t>
    <phoneticPr fontId="3" type="noConversion"/>
  </si>
  <si>
    <t>KSP</t>
    <phoneticPr fontId="3" type="noConversion"/>
  </si>
  <si>
    <t>두원재</t>
    <phoneticPr fontId="3" type="noConversion"/>
  </si>
  <si>
    <t>T_049871</t>
    <phoneticPr fontId="3" type="noConversion"/>
  </si>
  <si>
    <t>E_049793</t>
    <phoneticPr fontId="3" type="noConversion"/>
  </si>
  <si>
    <t>F_049794-049801</t>
    <phoneticPr fontId="3" type="noConversion"/>
  </si>
  <si>
    <t>E_049793 미러커버 닫고 관측</t>
    <phoneticPr fontId="3" type="noConversion"/>
  </si>
  <si>
    <t>HA limit으로 BLG #314/317-320/322/324-327/330 스킵 함</t>
    <phoneticPr fontId="3" type="noConversion"/>
  </si>
  <si>
    <t>C_049880-049883</t>
    <phoneticPr fontId="3" type="noConversion"/>
  </si>
  <si>
    <t>L_049890-049891</t>
    <phoneticPr fontId="3" type="noConversion"/>
  </si>
  <si>
    <t>F_049794-049801 flat 찍으면서 초점이 도넛형태로 나타나는것으로 확인 / 초점이 안맞아서 KMTNet Control 재실행 후 정상화됨</t>
    <phoneticPr fontId="3" type="noConversion"/>
  </si>
  <si>
    <t>M_049977</t>
    <phoneticPr fontId="3" type="noConversion"/>
  </si>
  <si>
    <t>[15:40-16:00] ICS 크래시로 관측이 멈춰 ICK/ICS/ICGui 시각동기화 해준후에도 스크립트가 진행되지 않음 / 2번반복해도 정상화되지 않아 ICS 종류 후</t>
    <phoneticPr fontId="3" type="noConversion"/>
  </si>
  <si>
    <t>재실행 한뒤 정상화됨</t>
    <phoneticPr fontId="3" type="noConversion"/>
  </si>
  <si>
    <t>L_049911</t>
    <phoneticPr fontId="3" type="noConversion"/>
  </si>
  <si>
    <t>SSE</t>
    <phoneticPr fontId="3" type="noConversion"/>
  </si>
  <si>
    <t>WNW</t>
    <phoneticPr fontId="3" type="noConversion"/>
  </si>
  <si>
    <t>NW</t>
    <phoneticPr fontId="3" type="noConversion"/>
  </si>
  <si>
    <t>월령 40%이상으로 방풍막 연결, 1번 2회</t>
    <phoneticPr fontId="3" type="noConversion"/>
  </si>
  <si>
    <t>DS9(영상 확인) 1회꺼짐</t>
    <phoneticPr fontId="3" type="noConversion"/>
  </si>
  <si>
    <t>14s/21k</t>
    <phoneticPr fontId="3" type="noConversion"/>
  </si>
  <si>
    <t>15s/20k 25s/21k 35s/21k</t>
    <phoneticPr fontId="3" type="noConversion"/>
  </si>
  <si>
    <t>40s/20k 33s/26k</t>
    <phoneticPr fontId="3" type="noConversion"/>
  </si>
  <si>
    <t>15s/27k 8s/21k</t>
    <phoneticPr fontId="3" type="noConversion"/>
  </si>
  <si>
    <t>T_049871 HA limit으로 망원경이 멈추면서 별이 흐름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</si>
</sst>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43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7">
        <v>45934</v>
      </c>
      <c r="D3" s="148"/>
      <c r="E3" s="1"/>
      <c r="F3" s="1"/>
      <c r="G3" s="1"/>
      <c r="H3" s="1"/>
      <c r="I3" s="1"/>
      <c r="J3" s="1"/>
      <c r="K3" s="62" t="s">
        <v>2</v>
      </c>
      <c r="L3" s="149">
        <f>(P31-(P32+P33))/P31*100</f>
        <v>100</v>
      </c>
      <c r="M3" s="149"/>
      <c r="N3" s="62" t="s">
        <v>3</v>
      </c>
      <c r="O3" s="149">
        <f>(P31-P33)/P31*100</f>
        <v>100</v>
      </c>
      <c r="P3" s="149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0.39583333333333331</v>
      </c>
      <c r="D9" s="8">
        <v>0.7</v>
      </c>
      <c r="E9" s="8">
        <v>15.8</v>
      </c>
      <c r="F9" s="8">
        <v>34.299999999999997</v>
      </c>
      <c r="G9" s="36" t="s">
        <v>198</v>
      </c>
      <c r="H9" s="8">
        <v>1.6</v>
      </c>
      <c r="I9" s="36">
        <v>92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1.1000000000000001</v>
      </c>
      <c r="E10" s="8">
        <v>15.4</v>
      </c>
      <c r="F10" s="8">
        <v>32.9</v>
      </c>
      <c r="G10" s="36" t="s">
        <v>199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0.76180555555555551</v>
      </c>
      <c r="D11" s="15">
        <v>0.9</v>
      </c>
      <c r="E11" s="15">
        <v>14.1</v>
      </c>
      <c r="F11" s="15">
        <v>41.3</v>
      </c>
      <c r="G11" s="36" t="s">
        <v>200</v>
      </c>
      <c r="H11" s="15">
        <v>11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24.365972222222222</v>
      </c>
      <c r="D12" s="19">
        <f>AVERAGE(D9:D11)</f>
        <v>0.9</v>
      </c>
      <c r="E12" s="19">
        <f>AVERAGE(E9:E11)</f>
        <v>15.100000000000001</v>
      </c>
      <c r="F12" s="20">
        <f>AVERAGE(F9:F11)</f>
        <v>36.166666666666664</v>
      </c>
      <c r="G12" s="21"/>
      <c r="H12" s="22">
        <f>AVERAGE(H9:H11)</f>
        <v>4.3999999999999995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184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0.34236111111111112</v>
      </c>
      <c r="D17" s="28">
        <v>0.34375</v>
      </c>
      <c r="E17" s="28">
        <v>0.37083333333333335</v>
      </c>
      <c r="F17" s="28">
        <v>0.50069444444444444</v>
      </c>
      <c r="G17" s="28">
        <v>0.56527777777777777</v>
      </c>
      <c r="H17" s="28">
        <v>0.76527777777777772</v>
      </c>
      <c r="I17" s="28">
        <v>0.79374999999999996</v>
      </c>
      <c r="J17" s="28"/>
      <c r="K17" s="28"/>
      <c r="L17" s="28"/>
      <c r="M17" s="28"/>
      <c r="N17" s="28"/>
      <c r="O17" s="28"/>
      <c r="P17" s="28">
        <v>0.80625000000000002</v>
      </c>
    </row>
    <row r="18" spans="2:16" ht="14.1" customHeight="1" x14ac:dyDescent="0.35">
      <c r="B18" s="35" t="s">
        <v>42</v>
      </c>
      <c r="C18" s="27">
        <v>49787</v>
      </c>
      <c r="D18" s="27">
        <v>49788</v>
      </c>
      <c r="E18" s="27">
        <v>49801</v>
      </c>
      <c r="F18" s="27">
        <v>49880</v>
      </c>
      <c r="G18" s="27">
        <v>49921</v>
      </c>
      <c r="H18" s="27">
        <v>50040</v>
      </c>
      <c r="I18" s="27">
        <v>50052</v>
      </c>
      <c r="J18" s="27"/>
      <c r="K18" s="27"/>
      <c r="L18" s="27"/>
      <c r="M18" s="27"/>
      <c r="N18" s="27"/>
      <c r="O18" s="27"/>
      <c r="P18" s="114">
        <v>50063</v>
      </c>
    </row>
    <row r="19" spans="2:16" ht="14.1" customHeight="1" thickBot="1" x14ac:dyDescent="0.4">
      <c r="B19" s="13" t="s">
        <v>43</v>
      </c>
      <c r="C19" s="29"/>
      <c r="D19" s="27">
        <v>49800</v>
      </c>
      <c r="E19" s="30">
        <v>49879</v>
      </c>
      <c r="F19" s="30">
        <v>49920</v>
      </c>
      <c r="G19" s="30">
        <v>50039</v>
      </c>
      <c r="H19" s="30">
        <v>50051</v>
      </c>
      <c r="I19" s="30">
        <v>50062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13</v>
      </c>
      <c r="E20" s="33">
        <f>IF(ISNUMBER(E18),E19-E18+1,"")</f>
        <v>79</v>
      </c>
      <c r="F20" s="33">
        <f>IF(ISNUMBER(F18),F19-F18+1,"")</f>
        <v>41</v>
      </c>
      <c r="G20" s="33">
        <f>IF(ISNUMBER(G18),G19-G18+1,"")</f>
        <v>119</v>
      </c>
      <c r="H20" s="33">
        <f>IF(ISNUMBER(H18),H19-H18+1,"")</f>
        <v>12</v>
      </c>
      <c r="I20" s="33">
        <f t="shared" ref="I20:O20" si="0">IF(ISNUMBER(I18),I19-I18+1,"")</f>
        <v>11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 x14ac:dyDescent="0.35">
      <c r="B23" s="155"/>
      <c r="C23" s="112"/>
      <c r="D23" s="112"/>
      <c r="E23" s="36" t="s">
        <v>48</v>
      </c>
      <c r="F23" s="154"/>
      <c r="G23" s="154"/>
      <c r="H23" s="154"/>
      <c r="I23" s="154"/>
      <c r="J23" s="102"/>
      <c r="K23" s="102"/>
      <c r="L23" s="112" t="s">
        <v>164</v>
      </c>
      <c r="M23" s="154"/>
      <c r="N23" s="154"/>
      <c r="O23" s="154"/>
      <c r="P23" s="154"/>
    </row>
    <row r="24" spans="2:16" ht="13.5" customHeight="1" x14ac:dyDescent="0.35">
      <c r="B24" s="155"/>
      <c r="C24" s="102">
        <v>0.35555555555555557</v>
      </c>
      <c r="D24" s="102">
        <v>0.35555555555555557</v>
      </c>
      <c r="E24" s="109" t="s">
        <v>177</v>
      </c>
      <c r="F24" s="154" t="s">
        <v>203</v>
      </c>
      <c r="G24" s="154"/>
      <c r="H24" s="154"/>
      <c r="I24" s="154"/>
      <c r="J24" s="102">
        <v>0.79583333333333328</v>
      </c>
      <c r="K24" s="102">
        <v>0.79722222222222228</v>
      </c>
      <c r="L24" s="36" t="s">
        <v>175</v>
      </c>
      <c r="M24" s="154" t="s">
        <v>205</v>
      </c>
      <c r="N24" s="154"/>
      <c r="O24" s="154"/>
      <c r="P24" s="154"/>
    </row>
    <row r="25" spans="2:16" ht="13.5" customHeight="1" x14ac:dyDescent="0.35">
      <c r="B25" s="155"/>
      <c r="C25" s="112"/>
      <c r="D25" s="112"/>
      <c r="E25" s="109" t="s">
        <v>170</v>
      </c>
      <c r="F25" s="154"/>
      <c r="G25" s="154"/>
      <c r="H25" s="154"/>
      <c r="I25" s="154"/>
      <c r="J25" s="102"/>
      <c r="K25" s="102"/>
      <c r="L25" s="36" t="s">
        <v>49</v>
      </c>
      <c r="M25" s="154"/>
      <c r="N25" s="154"/>
      <c r="O25" s="154"/>
      <c r="P25" s="154"/>
    </row>
    <row r="26" spans="2:16" ht="13.5" customHeight="1" x14ac:dyDescent="0.35">
      <c r="B26" s="155"/>
      <c r="C26" s="102">
        <v>0.35902777777777778</v>
      </c>
      <c r="D26" s="102">
        <v>0.3611111111111111</v>
      </c>
      <c r="E26" s="109" t="s">
        <v>164</v>
      </c>
      <c r="F26" s="154" t="s">
        <v>204</v>
      </c>
      <c r="G26" s="154"/>
      <c r="H26" s="154"/>
      <c r="I26" s="154"/>
      <c r="J26" s="102">
        <v>0.7993055555555556</v>
      </c>
      <c r="K26" s="102">
        <v>0.80069444444444449</v>
      </c>
      <c r="L26" s="36" t="s">
        <v>176</v>
      </c>
      <c r="M26" s="154" t="s">
        <v>206</v>
      </c>
      <c r="N26" s="154"/>
      <c r="O26" s="154"/>
      <c r="P26" s="154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0.10416666666666667</v>
      </c>
      <c r="D30" s="43">
        <v>0.19930555555555557</v>
      </c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/>
      <c r="O30" s="45"/>
      <c r="P30" s="46">
        <f>SUM(C30:J30,L30:N30)</f>
        <v>0.36597222222222225</v>
      </c>
    </row>
    <row r="31" spans="2:16" ht="14.1" customHeight="1" x14ac:dyDescent="0.35">
      <c r="B31" s="37" t="s">
        <v>169</v>
      </c>
      <c r="C31" s="47">
        <v>0.12986111111111112</v>
      </c>
      <c r="D31" s="7">
        <v>0.2</v>
      </c>
      <c r="E31" s="7">
        <v>6.458333333333334E-2</v>
      </c>
      <c r="F31" s="7"/>
      <c r="G31" s="7"/>
      <c r="H31" s="7"/>
      <c r="I31" s="7"/>
      <c r="J31" s="7"/>
      <c r="K31" s="7">
        <v>1.7361111111111112E-2</v>
      </c>
      <c r="L31" s="7"/>
      <c r="M31" s="7"/>
      <c r="N31" s="7"/>
      <c r="O31" s="48"/>
      <c r="P31" s="46">
        <f>SUM(C31:N31)</f>
        <v>0.41180555555555559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0.12986111111111112</v>
      </c>
      <c r="D34" s="106">
        <f t="shared" ref="D34:P34" si="1">D31-D32-D33</f>
        <v>0.2</v>
      </c>
      <c r="E34" s="106">
        <f t="shared" si="1"/>
        <v>6.458333333333334E-2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1.7361111111111112E-2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0.41180555555555559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7" t="s">
        <v>67</v>
      </c>
      <c r="C36" s="144" t="s">
        <v>187</v>
      </c>
      <c r="D36" s="145"/>
      <c r="E36" s="144" t="s">
        <v>188</v>
      </c>
      <c r="F36" s="145"/>
      <c r="G36" s="144" t="s">
        <v>186</v>
      </c>
      <c r="H36" s="145"/>
      <c r="I36" s="144" t="s">
        <v>191</v>
      </c>
      <c r="J36" s="145"/>
      <c r="K36" s="144" t="s">
        <v>192</v>
      </c>
      <c r="L36" s="145"/>
      <c r="M36" s="144" t="s">
        <v>197</v>
      </c>
      <c r="N36" s="145"/>
      <c r="O36" s="117" t="s">
        <v>194</v>
      </c>
      <c r="P36" s="117"/>
    </row>
    <row r="37" spans="2:16" ht="18" customHeight="1" x14ac:dyDescent="0.35">
      <c r="B37" s="158"/>
      <c r="C37" s="144"/>
      <c r="D37" s="145"/>
      <c r="E37" s="117"/>
      <c r="F37" s="117"/>
      <c r="G37" s="117"/>
      <c r="H37" s="117"/>
      <c r="I37" s="117"/>
      <c r="J37" s="117"/>
      <c r="K37" s="117"/>
      <c r="L37" s="117"/>
      <c r="M37" s="144"/>
      <c r="N37" s="145"/>
      <c r="O37" s="117"/>
      <c r="P37" s="117"/>
    </row>
    <row r="38" spans="2:16" ht="18" customHeight="1" x14ac:dyDescent="0.35">
      <c r="B38" s="158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8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</row>
    <row r="40" spans="2:16" ht="18" customHeight="1" x14ac:dyDescent="0.35">
      <c r="B40" s="158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59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" customHeight="1" x14ac:dyDescent="0.35">
      <c r="B44" s="121" t="s">
        <v>189</v>
      </c>
      <c r="C44" s="166"/>
      <c r="D44" s="166"/>
      <c r="E44" s="166"/>
      <c r="F44" s="166"/>
      <c r="G44" s="166"/>
      <c r="H44" s="166"/>
      <c r="I44" s="166"/>
      <c r="J44" s="166"/>
      <c r="K44" s="166"/>
      <c r="L44" s="166"/>
      <c r="M44" s="166"/>
      <c r="N44" s="166"/>
      <c r="O44" s="166"/>
      <c r="P44" s="167"/>
    </row>
    <row r="45" spans="2:16" ht="14.1" customHeight="1" x14ac:dyDescent="0.35">
      <c r="B45" s="168" t="s">
        <v>193</v>
      </c>
      <c r="C45" s="166"/>
      <c r="D45" s="166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7"/>
    </row>
    <row r="46" spans="2:16" ht="14.1" customHeight="1" x14ac:dyDescent="0.35">
      <c r="B46" s="121" t="s">
        <v>190</v>
      </c>
      <c r="C46" s="166"/>
      <c r="D46" s="166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7"/>
    </row>
    <row r="47" spans="2:16" ht="14.1" customHeight="1" x14ac:dyDescent="0.35">
      <c r="B47" s="121" t="s">
        <v>207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70" t="s">
        <v>195</v>
      </c>
      <c r="C48" s="171"/>
      <c r="D48" s="171"/>
      <c r="E48" s="171"/>
      <c r="F48" s="171"/>
      <c r="G48" s="171"/>
      <c r="H48" s="171"/>
      <c r="I48" s="171"/>
      <c r="J48" s="171"/>
      <c r="K48" s="171"/>
      <c r="L48" s="171"/>
      <c r="M48" s="171"/>
      <c r="N48" s="171"/>
      <c r="O48" s="171"/>
      <c r="P48" s="172"/>
    </row>
    <row r="49" spans="2:16" ht="14.1" customHeight="1" x14ac:dyDescent="0.35">
      <c r="B49" s="169" t="s">
        <v>196</v>
      </c>
      <c r="C49" s="166"/>
      <c r="D49" s="166"/>
      <c r="E49" s="166"/>
      <c r="F49" s="166"/>
      <c r="G49" s="166"/>
      <c r="H49" s="166"/>
      <c r="I49" s="166"/>
      <c r="J49" s="166"/>
      <c r="K49" s="166"/>
      <c r="L49" s="166"/>
      <c r="M49" s="166"/>
      <c r="N49" s="166"/>
      <c r="O49" s="166"/>
      <c r="P49" s="167"/>
    </row>
    <row r="50" spans="2:16" ht="14.1" customHeight="1" x14ac:dyDescent="0.35">
      <c r="B50" s="182"/>
      <c r="C50" s="166"/>
      <c r="D50" s="166"/>
      <c r="E50" s="166"/>
      <c r="F50" s="166"/>
      <c r="G50" s="166"/>
      <c r="H50" s="166"/>
      <c r="I50" s="166"/>
      <c r="J50" s="166"/>
      <c r="K50" s="166"/>
      <c r="L50" s="166"/>
      <c r="M50" s="166"/>
      <c r="N50" s="166"/>
      <c r="O50" s="166"/>
      <c r="P50" s="167"/>
    </row>
    <row r="51" spans="2:16" ht="14.1" customHeight="1" x14ac:dyDescent="0.35">
      <c r="B51" s="183"/>
      <c r="C51" s="166"/>
      <c r="D51" s="166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7"/>
    </row>
    <row r="52" spans="2:16" ht="14.1" customHeight="1" x14ac:dyDescent="0.35">
      <c r="B52" s="183"/>
      <c r="C52" s="166"/>
      <c r="D52" s="166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Bot="1" x14ac:dyDescent="0.4">
      <c r="B53" s="189" t="s">
        <v>167</v>
      </c>
      <c r="C53" s="190"/>
      <c r="D53" s="111"/>
      <c r="E53" s="111"/>
      <c r="F53" s="111"/>
      <c r="G53" s="191"/>
      <c r="H53" s="190"/>
      <c r="I53" s="190"/>
      <c r="J53" s="190"/>
      <c r="K53" s="190"/>
      <c r="L53" s="190"/>
      <c r="M53" s="190"/>
      <c r="N53" s="190"/>
      <c r="O53" s="190"/>
      <c r="P53" s="192"/>
    </row>
    <row r="54" spans="2:16" ht="14.1" customHeight="1" thickTop="1" thickBot="1" x14ac:dyDescent="0.4">
      <c r="B54" s="184" t="s">
        <v>179</v>
      </c>
      <c r="C54" s="185"/>
      <c r="D54" s="185"/>
      <c r="E54" s="185"/>
      <c r="F54" s="108">
        <v>1257</v>
      </c>
      <c r="G54" s="186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35"/>
    <row r="56" spans="2:16" ht="17.25" customHeight="1" x14ac:dyDescent="0.35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00000000000001" customHeight="1" x14ac:dyDescent="0.35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00000000000001" customHeight="1" x14ac:dyDescent="0.35">
      <c r="B59" s="173" t="s">
        <v>76</v>
      </c>
      <c r="C59" s="161"/>
      <c r="D59" s="58">
        <v>7</v>
      </c>
      <c r="E59" s="173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00000000000001" customHeight="1" x14ac:dyDescent="0.35">
      <c r="B60" s="173" t="s">
        <v>81</v>
      </c>
      <c r="C60" s="161"/>
      <c r="D60" s="58" t="b">
        <v>1</v>
      </c>
      <c r="E60" s="173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00000000000001" customHeight="1" x14ac:dyDescent="0.35">
      <c r="B61" s="173" t="s">
        <v>86</v>
      </c>
      <c r="C61" s="161"/>
      <c r="D61" s="58" t="b">
        <v>1</v>
      </c>
      <c r="E61" s="173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00000000000001" customHeight="1" x14ac:dyDescent="0.35">
      <c r="B62" s="160" t="s">
        <v>88</v>
      </c>
      <c r="C62" s="161"/>
      <c r="D62" s="58">
        <v>1</v>
      </c>
      <c r="E62" s="173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00000000000001" customHeight="1" x14ac:dyDescent="0.35">
      <c r="B63" s="160" t="s">
        <v>94</v>
      </c>
      <c r="C63" s="161"/>
      <c r="D63" s="58">
        <v>1</v>
      </c>
      <c r="E63" s="173" t="s">
        <v>95</v>
      </c>
      <c r="F63" s="161"/>
      <c r="G63" s="58" t="b">
        <v>1</v>
      </c>
      <c r="H63" s="64"/>
      <c r="I63" s="65"/>
      <c r="J63" s="66"/>
      <c r="K63" s="160" t="s">
        <v>96</v>
      </c>
      <c r="L63" s="161"/>
      <c r="M63" s="58" t="b">
        <v>1</v>
      </c>
      <c r="N63" s="162" t="s">
        <v>165</v>
      </c>
      <c r="O63" s="161"/>
      <c r="P63" s="58" t="b">
        <v>1</v>
      </c>
    </row>
    <row r="64" spans="2:16" ht="20.100000000000001" customHeight="1" x14ac:dyDescent="0.35">
      <c r="B64" s="160" t="s">
        <v>97</v>
      </c>
      <c r="C64" s="161"/>
      <c r="D64" s="58" t="b">
        <v>0</v>
      </c>
      <c r="E64" s="173" t="s">
        <v>98</v>
      </c>
      <c r="F64" s="161"/>
      <c r="G64" s="58" t="b">
        <v>1</v>
      </c>
      <c r="H64" s="67"/>
      <c r="I64" s="68"/>
      <c r="J64" s="69"/>
      <c r="K64" s="180" t="s">
        <v>99</v>
      </c>
      <c r="L64" s="18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73" t="s">
        <v>162</v>
      </c>
      <c r="F65" s="161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74" t="s">
        <v>105</v>
      </c>
      <c r="C69" s="174"/>
      <c r="D69" s="77"/>
      <c r="E69" s="77"/>
      <c r="F69" s="176" t="s">
        <v>106</v>
      </c>
      <c r="G69" s="178" t="s">
        <v>107</v>
      </c>
      <c r="H69" s="77"/>
      <c r="I69" s="174" t="s">
        <v>108</v>
      </c>
      <c r="J69" s="17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75"/>
      <c r="C70" s="175"/>
      <c r="D70" s="81"/>
      <c r="E70" s="82"/>
      <c r="F70" s="177"/>
      <c r="G70" s="179"/>
      <c r="H70" s="83"/>
      <c r="I70" s="175"/>
      <c r="J70" s="17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-160.26</v>
      </c>
      <c r="D72" s="60">
        <v>-163.065</v>
      </c>
      <c r="E72" s="96" t="s">
        <v>118</v>
      </c>
      <c r="F72" s="60">
        <v>21.53</v>
      </c>
      <c r="G72" s="60">
        <v>19.690000000000001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-153.155</v>
      </c>
      <c r="D73" s="60">
        <v>-157.648</v>
      </c>
      <c r="E73" s="98" t="s">
        <v>122</v>
      </c>
      <c r="F73" s="60">
        <v>31.36</v>
      </c>
      <c r="G73" s="60">
        <v>33.1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-204.554</v>
      </c>
      <c r="D74" s="60">
        <v>-206.733</v>
      </c>
      <c r="E74" s="98" t="s">
        <v>127</v>
      </c>
      <c r="F74" s="116">
        <v>0</v>
      </c>
      <c r="G74" s="116">
        <v>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-118.02800000000001</v>
      </c>
      <c r="D75" s="60">
        <v>-127.46299999999999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32.654000000000003</v>
      </c>
      <c r="D76" s="60">
        <v>30.777999999999999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30.524999999999999</v>
      </c>
      <c r="D77" s="60">
        <v>28.699000000000002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25.648</v>
      </c>
      <c r="D78" s="60">
        <v>23.736999999999998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24.117000000000001</v>
      </c>
      <c r="D79" s="60">
        <v>22.189</v>
      </c>
      <c r="E79" s="96" t="s">
        <v>152</v>
      </c>
      <c r="F79" s="60">
        <v>17.7</v>
      </c>
      <c r="G79" s="60">
        <v>14.4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1.34E-5</v>
      </c>
      <c r="D80" s="115">
        <v>1.33E-5</v>
      </c>
      <c r="E80" s="98" t="s">
        <v>157</v>
      </c>
      <c r="F80" s="60">
        <v>37.5</v>
      </c>
      <c r="G80" s="60">
        <v>47.2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0" t="s">
        <v>161</v>
      </c>
      <c r="C84" s="150"/>
    </row>
    <row r="85" spans="2:16" ht="15" customHeight="1" x14ac:dyDescent="0.35">
      <c r="B85" s="151" t="s">
        <v>201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 x14ac:dyDescent="0.35">
      <c r="B86" s="118" t="s">
        <v>202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 x14ac:dyDescent="0.35">
      <c r="B88" s="124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20"/>
    </row>
    <row r="89" spans="2:16" ht="15" customHeight="1" x14ac:dyDescent="0.35">
      <c r="B89" s="124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20"/>
    </row>
    <row r="90" spans="2:16" ht="15" customHeight="1" x14ac:dyDescent="0.35">
      <c r="B90" s="124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20"/>
    </row>
    <row r="91" spans="2:16" ht="15" customHeight="1" x14ac:dyDescent="0.35">
      <c r="B91" s="124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20"/>
    </row>
    <row r="92" spans="2:16" ht="15" customHeight="1" x14ac:dyDescent="0.35">
      <c r="B92" s="124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20"/>
    </row>
    <row r="93" spans="2:16" ht="15" customHeight="1" x14ac:dyDescent="0.35">
      <c r="B93" s="124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20"/>
    </row>
    <row r="94" spans="2:16" ht="15" customHeight="1" x14ac:dyDescent="0.35">
      <c r="B94" s="124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20"/>
    </row>
    <row r="95" spans="2:16" ht="15" customHeight="1" x14ac:dyDescent="0.35">
      <c r="B95" s="124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20"/>
    </row>
    <row r="96" spans="2:16" ht="15" customHeight="1" x14ac:dyDescent="0.35">
      <c r="B96" s="124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20"/>
    </row>
    <row r="97" spans="2:16" ht="15" customHeight="1" x14ac:dyDescent="0.35">
      <c r="B97" s="124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20"/>
    </row>
    <row r="98" spans="2:16" ht="15" customHeight="1" x14ac:dyDescent="0.35">
      <c r="B98" s="124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20"/>
    </row>
    <row r="99" spans="2:16" ht="15" customHeight="1" x14ac:dyDescent="0.35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2025-10-04T19:37:03Z</dcterms:modified>
</cp:coreProperties>
</file>