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0F48EB11-C3A8-4835-9BF1-380612C6EE7B}" xr6:coauthVersionLast="47" xr6:coauthVersionMax="47" xr10:uidLastSave="{00000000-0000-0000-0000-000000000000}"/>
  <bookViews>
    <workbookView xWindow="24936" yWindow="1422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<sst xmlns="http://schemas.openxmlformats.org/spreadsheetml/2006/main" count="213" uniqueCount="200">
  <si>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</si>
  <si>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</si>
  <si>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</si>
  <si>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</si>
  <si>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</si>
  <si>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</si>
  <si>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</si>
  <si>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</si>
  <si>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</si>
  <si>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</si>
  <si>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</si>
  <si>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</si>
  <si>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</si>
  <si>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</si>
  <si>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</si>
  <si>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</si>
  <si>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</si>
  <si>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</si>
  <si>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</si>
  <si>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</si>
  <si>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</si>
  <si>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</si>
  <si>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</si>
  <si>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</si>
  <si>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</si>
  <si>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</si>
  <si>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</si>
  <si>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</si>
  <si>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</si>
  <si>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</si>
  <si>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</si>
  <si>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</si>
  <si>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</si>
  <si>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</si>
  <si>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</si>
  <si>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</si>
  <si>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</si>
  <si>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</si>
  <si>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</si>
  <si>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</si>
  <si>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</si>
  <si>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</si>
  <si>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</si>
  <si>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</si>
  <si>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</si>
  <si>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</si>
  <si>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</si>
  <si>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</si>
  <si>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</si>
  <si>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</si>
  <si>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</si>
  <si>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</si>
  <si>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</si>
  <si>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</si>
  <si>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</si>
  <si>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</si>
  <si>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</si>
  <si>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</si>
  <si>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</si>
  <si>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</si>
  <si>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</si>
  <si>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</si>
  <si>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</si>
  <si>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</si>
  <si>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</si>
  <si>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</si>
  <si>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</si>
  <si>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</si>
  <si>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</si>
  <si>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</si>
  <si>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</si>
  <si>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</si>
  <si>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</si>
  <si>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</si>
  <si>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</si>
  <si>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</si>
  <si>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</si>
  <si>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</si>
  <si>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</si>
  <si>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</si>
  <si>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</si>
  <si>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</si>
  <si>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</si>
  <si>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</si>
  <si>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</si>
  <si>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</si>
  <si>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</si>
  <si>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</si>
  <si>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</si>
  <si>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</si>
  <si>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</si>
  <si>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</si>
  <si>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</si>
  <si>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</si>
  <si>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</si>
  <si>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</si>
  <si>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</si>
  <si>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</si>
  <si>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</si>
  <si>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</si>
  <si>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</si>
  <si>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</si>
  <si>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</si>
  <si>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</si>
  <si>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</si>
  <si>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</si>
  <si>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</si>
  <si>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</si>
  <si>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</si>
  <si>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</si>
  <si>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</si>
  <si>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</si>
  <si>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</si>
  <si>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</si>
  <si>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</si>
  <si>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</si>
  <si>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</si>
  <si>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</si>
  <si>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</si>
  <si>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</si>
  <si>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</si>
  <si>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</si>
  <si>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</si>
  <si>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</si>
  <si>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</si>
  <si>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</si>
  <si>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</si>
  <si>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</si>
  <si>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</si>
  <si>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</si>
  <si>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</si>
  <si>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</si>
  <si>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</si>
  <si>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</si>
  <si>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</si>
  <si>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</si>
  <si>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</si>
  <si>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</si>
  <si>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</si>
  <si>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</si>
  <si>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</si>
  <si>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</si>
  <si>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</si>
  <si>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</si>
  <si>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</si>
  <si>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</si>
  <si>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</si>
  <si>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</si>
  <si>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</si>
  <si>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</si>
  <si>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</si>
  <si>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</si>
  <si>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</si>
  <si>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</si>
  <si>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</si>
  <si>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</si>
  <si>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</si>
  <si>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</si>
  <si>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</si>
  <si>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</si>
  <si>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</si>
  <si>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</si>
  <si>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</si>
  <si>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</si>
  <si>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</si>
  <si>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</si>
  <si>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</si>
  <si>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</si>
  <si>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</si>
  <si>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</si>
  <si>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</si>
  <si>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</si>
  <si>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</si>
  <si>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</si>
  <si>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</si>
  <si>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</si>
  <si>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</si>
  <si>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</si>
  <si>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</si>
  <si>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</si>
  <si>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</si>
  <si>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</si>
  <si>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</si>
  <si>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KAMP</t>
    <phoneticPr fontId="3" type="noConversion"/>
  </si>
  <si>
    <t>김예은</t>
    <phoneticPr fontId="3" type="noConversion"/>
  </si>
  <si>
    <t>SSW</t>
    <phoneticPr fontId="3" type="noConversion"/>
  </si>
  <si>
    <t>월령 40%이상으로 방풍막 연결</t>
    <phoneticPr fontId="3" type="noConversion"/>
  </si>
  <si>
    <t>ENG-KSP</t>
    <phoneticPr fontId="3" type="noConversion"/>
  </si>
  <si>
    <t>M_049227-049228:T</t>
    <phoneticPr fontId="3" type="noConversion"/>
  </si>
  <si>
    <t>[09:50-10:17] IC G crash로 그래프 기록 없음</t>
    <phoneticPr fontId="3" type="noConversion"/>
  </si>
  <si>
    <t>달이 근처에 있어 플랫 value 값이 일정치 않아 오후 플랫 건너 뜀</t>
    <phoneticPr fontId="3" type="noConversion"/>
  </si>
  <si>
    <t>T_049294</t>
    <phoneticPr fontId="3" type="noConversion"/>
  </si>
  <si>
    <t>M_049365-049366:M</t>
    <phoneticPr fontId="3" type="noConversion"/>
  </si>
  <si>
    <t>WSW</t>
    <phoneticPr fontId="3" type="noConversion"/>
  </si>
  <si>
    <t>SE</t>
    <phoneticPr fontId="3" type="noConversion"/>
  </si>
  <si>
    <t>T_049294 HA limit으로 망원경이 멈추면서 별이 흐름</t>
    <phoneticPr fontId="3" type="noConversion"/>
  </si>
  <si>
    <t>DS9(영상확인) 2회 꺼짐</t>
    <phoneticPr fontId="3" type="noConversion"/>
  </si>
  <si>
    <t>돔 셔터 오류 없음</t>
    <phoneticPr fontId="3" type="noConversion"/>
  </si>
  <si>
    <t>35s/23k 25s/26k 15s/23k</t>
    <phoneticPr fontId="3" type="noConversion"/>
  </si>
  <si>
    <t>45s/25k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</si>
</sst>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H81" sqref="H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45932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0.39444444444444443</v>
      </c>
      <c r="D9" s="8">
        <v>2.6</v>
      </c>
      <c r="E9" s="8">
        <v>8.1999999999999993</v>
      </c>
      <c r="F9" s="8">
        <v>51.4</v>
      </c>
      <c r="G9" s="36" t="s">
        <v>193</v>
      </c>
      <c r="H9" s="8">
        <v>3.4</v>
      </c>
      <c r="I9" s="36">
        <v>77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1.2</v>
      </c>
      <c r="E10" s="8">
        <v>6.3</v>
      </c>
      <c r="F10" s="8">
        <v>45.6</v>
      </c>
      <c r="G10" s="36" t="s">
        <v>194</v>
      </c>
      <c r="H10" s="8">
        <v>7.9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0.76388888888888884</v>
      </c>
      <c r="D11" s="15">
        <v>1.4</v>
      </c>
      <c r="E11" s="15">
        <v>6</v>
      </c>
      <c r="F11" s="15">
        <v>46.9</v>
      </c>
      <c r="G11" s="36" t="s">
        <v>185</v>
      </c>
      <c r="H11" s="15">
        <v>6.1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24.369444444444444</v>
      </c>
      <c r="D12" s="19">
        <f>AVERAGE(D9:D11)</f>
        <v>1.7333333333333332</v>
      </c>
      <c r="E12" s="19">
        <f>AVERAGE(E9:E11)</f>
        <v>6.833333333333333</v>
      </c>
      <c r="F12" s="20">
        <f>AVERAGE(F9:F11)</f>
        <v>47.966666666666669</v>
      </c>
      <c r="G12" s="21"/>
      <c r="H12" s="22">
        <f>AVERAGE(H9:H11)</f>
        <v>5.8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27" t="s">
        <v>187</v>
      </c>
      <c r="H16" s="27" t="s">
        <v>182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0.34027777777777779</v>
      </c>
      <c r="D17" s="28">
        <v>0.34166666666666667</v>
      </c>
      <c r="E17" s="28">
        <v>0.36875000000000002</v>
      </c>
      <c r="F17" s="28">
        <v>0.50555555555555554</v>
      </c>
      <c r="G17" s="28">
        <v>0.57013888888888886</v>
      </c>
      <c r="H17" s="28">
        <v>0.76527777777777772</v>
      </c>
      <c r="I17" s="28">
        <v>0.79374999999999996</v>
      </c>
      <c r="J17" s="28"/>
      <c r="K17" s="28"/>
      <c r="L17" s="28"/>
      <c r="M17" s="28"/>
      <c r="N17" s="28"/>
      <c r="O17" s="28"/>
      <c r="P17" s="28">
        <v>0.80694444444444446</v>
      </c>
    </row>
    <row r="18" spans="2:16" ht="14.1" customHeight="1" x14ac:dyDescent="0.35">
      <c r="B18" s="35" t="s">
        <v>42</v>
      </c>
      <c r="C18" s="27">
        <v>49194</v>
      </c>
      <c r="D18" s="27">
        <v>49195</v>
      </c>
      <c r="E18" s="27">
        <v>49208</v>
      </c>
      <c r="F18" s="27">
        <v>49298</v>
      </c>
      <c r="G18" s="27">
        <v>49341</v>
      </c>
      <c r="H18" s="27">
        <v>49468</v>
      </c>
      <c r="I18" s="27">
        <v>49482</v>
      </c>
      <c r="J18" s="27"/>
      <c r="K18" s="27"/>
      <c r="L18" s="27"/>
      <c r="M18" s="27"/>
      <c r="N18" s="27"/>
      <c r="O18" s="27"/>
      <c r="P18" s="114">
        <v>49493</v>
      </c>
    </row>
    <row r="19" spans="2:16" ht="14.1" customHeight="1" thickBot="1" x14ac:dyDescent="0.4">
      <c r="B19" s="13" t="s">
        <v>43</v>
      </c>
      <c r="C19" s="29"/>
      <c r="D19" s="27">
        <v>49205</v>
      </c>
      <c r="E19" s="30">
        <v>49297</v>
      </c>
      <c r="F19" s="30">
        <v>49340</v>
      </c>
      <c r="G19" s="30">
        <v>49467</v>
      </c>
      <c r="H19" s="30">
        <v>49481</v>
      </c>
      <c r="I19" s="30">
        <v>49492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11</v>
      </c>
      <c r="E20" s="33">
        <f>IF(ISNUMBER(E18),E19-E18+1,"")</f>
        <v>90</v>
      </c>
      <c r="F20" s="33">
        <f>IF(ISNUMBER(F18),F19-F18+1,"")</f>
        <v>43</v>
      </c>
      <c r="G20" s="33">
        <f>IF(ISNUMBER(G18),G19-G18+1,"")</f>
        <v>127</v>
      </c>
      <c r="H20" s="33">
        <f>IF(ISNUMBER(H18),H19-H18+1,"")</f>
        <v>14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>
        <v>0.79583333333333328</v>
      </c>
      <c r="K24" s="102">
        <v>0.79583333333333328</v>
      </c>
      <c r="L24" s="36" t="s">
        <v>175</v>
      </c>
      <c r="M24" s="165" t="s">
        <v>199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>
        <v>0.79791666666666672</v>
      </c>
      <c r="K26" s="102">
        <v>0.8</v>
      </c>
      <c r="L26" s="36" t="s">
        <v>176</v>
      </c>
      <c r="M26" s="165" t="s">
        <v>198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0.1111111111111111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0.19583333333333333</v>
      </c>
      <c r="P30" s="46">
        <f>SUM(C30:J30,L30:N30)</f>
        <v>0.1736111111111111</v>
      </c>
    </row>
    <row r="31" spans="2:16" ht="14.1" customHeight="1" x14ac:dyDescent="0.35">
      <c r="B31" s="37" t="s">
        <v>169</v>
      </c>
      <c r="C31" s="47">
        <v>0.13680555555555557</v>
      </c>
      <c r="D31" s="7">
        <v>0.19583333333333333</v>
      </c>
      <c r="E31" s="7">
        <v>6.458333333333334E-2</v>
      </c>
      <c r="F31" s="7"/>
      <c r="G31" s="7"/>
      <c r="H31" s="7"/>
      <c r="I31" s="7"/>
      <c r="J31" s="7"/>
      <c r="K31" s="7">
        <v>2.013888888888889E-2</v>
      </c>
      <c r="L31" s="7"/>
      <c r="M31" s="7"/>
      <c r="N31" s="7"/>
      <c r="O31" s="48"/>
      <c r="P31" s="46">
        <f>SUM(C31:N31)</f>
        <v>0.41736111111111113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0.13680555555555557</v>
      </c>
      <c r="D34" s="106">
        <f t="shared" ref="D34:P34" si="1">D31-D32-D33</f>
        <v>0.19583333333333333</v>
      </c>
      <c r="E34" s="106">
        <f t="shared" si="1"/>
        <v>6.458333333333334E-2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2.013888888888889E-2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0.41736111111111113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188</v>
      </c>
      <c r="D36" s="156"/>
      <c r="E36" s="155" t="s">
        <v>191</v>
      </c>
      <c r="F36" s="156"/>
      <c r="G36" s="155" t="s">
        <v>192</v>
      </c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190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189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195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1127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</v>
      </c>
      <c r="D72" s="60">
        <v>-164.7</v>
      </c>
      <c r="E72" s="96" t="s">
        <v>118</v>
      </c>
      <c r="F72" s="60">
        <v>20.5</v>
      </c>
      <c r="G72" s="60">
        <v>19.600000000000001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-156.1</v>
      </c>
      <c r="D73" s="60">
        <v>-160.80000000000001</v>
      </c>
      <c r="E73" s="98" t="s">
        <v>122</v>
      </c>
      <c r="F73" s="60">
        <v>32.799999999999997</v>
      </c>
      <c r="G73" s="60">
        <v>26.4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-211.3</v>
      </c>
      <c r="D74" s="60">
        <v>-211.1</v>
      </c>
      <c r="E74" s="98" t="s">
        <v>127</v>
      </c>
      <c r="F74" s="116">
        <v>5</v>
      </c>
      <c r="G74" s="116">
        <v>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-124.5</v>
      </c>
      <c r="D75" s="60">
        <v>-132.30000000000001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31.8</v>
      </c>
      <c r="D76" s="60">
        <v>28.7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29.6</v>
      </c>
      <c r="D77" s="60">
        <v>27.3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24.6</v>
      </c>
      <c r="D78" s="60">
        <v>22.4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23.1</v>
      </c>
      <c r="D79" s="60">
        <v>21</v>
      </c>
      <c r="E79" s="96" t="s">
        <v>152</v>
      </c>
      <c r="F79" s="60">
        <v>15.8</v>
      </c>
      <c r="G79" s="60">
        <v>7.8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1.38E-5</v>
      </c>
      <c r="D80" s="115">
        <v>1.33E-5</v>
      </c>
      <c r="E80" s="98" t="s">
        <v>157</v>
      </c>
      <c r="F80" s="60">
        <v>45.5</v>
      </c>
      <c r="G80" s="60">
        <v>53.7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186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196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 t="s">
        <v>197</v>
      </c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2025-10-02T19:27:01Z</dcterms:modified>
</cp:coreProperties>
</file>