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13B33CFB-5D3A-46FA-9323-2740332B6199}" xr6:coauthVersionLast="47" xr6:coauthVersionMax="47" xr10:uidLastSave="{00000000-0000-0000-0000-000000000000}"/>
  <bookViews>
    <workbookView xWindow="25056" yWindow="146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<sst xmlns="http://schemas.openxmlformats.org/spreadsheetml/2006/main" count="218" uniqueCount="205">
  <si>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</si>
  <si>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</si>
  <si>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</si>
  <si>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</si>
  <si>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</si>
  <si>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</si>
  <si>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</si>
  <si>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</si>
  <si>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</si>
  <si>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</si>
  <si>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</si>
  <si>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</si>
  <si>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</si>
  <si>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</si>
  <si>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</si>
  <si>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</si>
  <si>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</si>
  <si>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</si>
  <si>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</si>
  <si>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</si>
  <si>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</si>
  <si>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</si>
  <si>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</si>
  <si>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</si>
  <si>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</si>
  <si>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</si>
  <si>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</si>
  <si>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</si>
  <si>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</si>
  <si>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</si>
  <si>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</si>
  <si>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</si>
  <si>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</si>
  <si>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</si>
  <si>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</si>
  <si>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</si>
  <si>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</si>
  <si>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</si>
  <si>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</si>
  <si>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</si>
  <si>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</si>
  <si>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</si>
  <si>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</si>
  <si>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</si>
  <si>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</si>
  <si>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</si>
  <si>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</si>
  <si>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</si>
  <si>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</si>
  <si>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</si>
  <si>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</si>
  <si>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</si>
  <si>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</si>
  <si>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</si>
  <si>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</si>
  <si>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</si>
  <si>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</si>
  <si>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</si>
  <si>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</si>
  <si>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</si>
  <si>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</si>
  <si>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</si>
  <si>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</si>
  <si>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</si>
  <si>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</si>
  <si>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</si>
  <si>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</si>
  <si>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</si>
  <si>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</si>
  <si>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</si>
  <si>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</si>
  <si>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</si>
  <si>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</si>
  <si>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</si>
  <si>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</si>
  <si>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</si>
  <si>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</si>
  <si>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</si>
  <si>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</si>
  <si>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</si>
  <si>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</si>
  <si>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</si>
  <si>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</si>
  <si>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</si>
  <si>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</si>
  <si>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</si>
  <si>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</si>
  <si>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</si>
  <si>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</si>
  <si>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</si>
  <si>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</si>
  <si>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</si>
  <si>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</si>
  <si>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</si>
  <si>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</si>
  <si>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</si>
  <si>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</si>
  <si>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</si>
  <si>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</si>
  <si>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</si>
  <si>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</si>
  <si>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</si>
  <si>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</si>
  <si>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</si>
  <si>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</si>
  <si>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</si>
  <si>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</si>
  <si>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</si>
  <si>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</si>
  <si>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</si>
  <si>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</si>
  <si>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</si>
  <si>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</si>
  <si>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</si>
  <si>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</si>
  <si>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</si>
  <si>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</si>
  <si>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</si>
  <si>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</si>
  <si>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</si>
  <si>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</si>
  <si>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</si>
  <si>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</si>
  <si>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</si>
  <si>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</si>
  <si>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</si>
  <si>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</si>
  <si>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</si>
  <si>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</si>
  <si>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</si>
  <si>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</si>
  <si>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</si>
  <si>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</si>
  <si>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</si>
  <si>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</si>
  <si>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</si>
  <si>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</si>
  <si>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</si>
  <si>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</si>
  <si>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</si>
  <si>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</si>
  <si>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</si>
  <si>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</si>
  <si>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</si>
  <si>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</si>
  <si>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</si>
  <si>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</si>
  <si>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</si>
  <si>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</si>
  <si>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</si>
  <si>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</si>
  <si>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</si>
  <si>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</si>
  <si>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</si>
  <si>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</si>
  <si>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</si>
  <si>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</si>
  <si>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</si>
  <si>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</si>
  <si>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</si>
  <si>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</si>
  <si>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</si>
  <si>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</si>
  <si>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</si>
  <si>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</si>
  <si>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</si>
  <si>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</si>
  <si>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</si>
  <si>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</si>
  <si>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</si>
  <si>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</si>
  <si>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</si>
  <si>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</si>
  <si>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</si>
  <si>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</si>
  <si>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</si>
  <si>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</si>
  <si>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</si>
  <si>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</si>
  <si>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</si>
  <si>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</si>
  <si>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</si>
  <si>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</si>
  <si>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</si>
  <si>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</si>
  <si>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김예은</t>
    <phoneticPr fontId="3" type="noConversion"/>
  </si>
  <si>
    <t>DS9(영상확인) 1회 꺼짐</t>
    <phoneticPr fontId="3" type="noConversion"/>
  </si>
  <si>
    <t>SSW</t>
    <phoneticPr fontId="3" type="noConversion"/>
  </si>
  <si>
    <t>월령 40%이상으로 방풍막 연결</t>
    <phoneticPr fontId="3" type="noConversion"/>
  </si>
  <si>
    <t>35s/20k</t>
    <phoneticPr fontId="3" type="noConversion"/>
  </si>
  <si>
    <t>25s/21k</t>
    <phoneticPr fontId="3" type="noConversion"/>
  </si>
  <si>
    <t>[8:50] 월령 46% 달이 BLG 영역 가운데 들어와  BLG01/02/03/04/14/18/19/22/31/32/33/34/35/41/42/43/51/52 제외하고 관측 시작 함/</t>
    <phoneticPr fontId="3" type="noConversion"/>
  </si>
  <si>
    <t>M_048591-048592:M</t>
    <phoneticPr fontId="3" type="noConversion"/>
  </si>
  <si>
    <t>[048659] 풍속 영향은 없으나 Dec oscillation으로 여러 차례 포인팅 실패함/ 수동으로 망원경을 보내거나 Stow를 해봐도 해결되지 않음/</t>
    <phoneticPr fontId="3" type="noConversion"/>
  </si>
  <si>
    <t>EIB 재실행 후 정상화 됨</t>
    <phoneticPr fontId="3" type="noConversion"/>
  </si>
  <si>
    <t>M_048770-048771:N</t>
    <phoneticPr fontId="3" type="noConversion"/>
  </si>
  <si>
    <t>관측 전 Dome recycle 함/ 돔 셔터 오류 없음</t>
    <phoneticPr fontId="3" type="noConversion"/>
  </si>
  <si>
    <t>[9:20-11:00] 옅은 구름 지나감</t>
    <phoneticPr fontId="3" type="noConversion"/>
  </si>
  <si>
    <t>[9:54] BLG14 관측 가능/ [10:20] BLG19 관측 가능</t>
    <phoneticPr fontId="3" type="noConversion"/>
  </si>
  <si>
    <t>L_048556-48640</t>
    <phoneticPr fontId="3" type="noConversion"/>
  </si>
  <si>
    <t xml:space="preserve">   </t>
    <phoneticPr fontId="3" type="noConversion"/>
  </si>
  <si>
    <t>NNE</t>
    <phoneticPr fontId="3" type="noConversion"/>
  </si>
  <si>
    <t>S</t>
    <phoneticPr fontId="3" type="noConversion"/>
  </si>
  <si>
    <t>17s/27k 10s/23k</t>
    <phoneticPr fontId="3" type="noConversion"/>
  </si>
  <si>
    <t>35s/27k 23s/27k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</si>
</sst>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45929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0.39305555555555555</v>
      </c>
      <c r="D9" s="8">
        <v>0.8</v>
      </c>
      <c r="E9" s="8">
        <v>16.2</v>
      </c>
      <c r="F9" s="8">
        <v>39.200000000000003</v>
      </c>
      <c r="G9" s="36" t="s">
        <v>187</v>
      </c>
      <c r="H9" s="8">
        <v>1.1000000000000001</v>
      </c>
      <c r="I9" s="36">
        <v>46.7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0.9</v>
      </c>
      <c r="E10" s="8">
        <v>15.2</v>
      </c>
      <c r="F10" s="8">
        <v>45.4</v>
      </c>
      <c r="G10" s="36" t="s">
        <v>201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0.76666666666666672</v>
      </c>
      <c r="D11" s="15">
        <v>1.1000000000000001</v>
      </c>
      <c r="E11" s="15">
        <v>15.3</v>
      </c>
      <c r="F11" s="15">
        <v>21.5</v>
      </c>
      <c r="G11" s="36" t="s">
        <v>202</v>
      </c>
      <c r="H11" s="15">
        <v>0.4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24.37361111111111</v>
      </c>
      <c r="D12" s="19">
        <f>AVERAGE(D9:D11)</f>
        <v>0.93333333333333346</v>
      </c>
      <c r="E12" s="19">
        <f>AVERAGE(E9:E11)</f>
        <v>15.566666666666668</v>
      </c>
      <c r="F12" s="20">
        <f>AVERAGE(F9:F11)</f>
        <v>35.366666666666667</v>
      </c>
      <c r="G12" s="21"/>
      <c r="H12" s="22">
        <f>AVERAGE(H9:H11)</f>
        <v>0.70000000000000007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0.33888888888888891</v>
      </c>
      <c r="D17" s="28">
        <v>0.33958333333333335</v>
      </c>
      <c r="E17" s="28">
        <v>0.36944444444444446</v>
      </c>
      <c r="F17" s="28">
        <v>0.51388888888888884</v>
      </c>
      <c r="G17" s="28">
        <v>0.58680555555555558</v>
      </c>
      <c r="H17" s="28">
        <v>0.76875000000000004</v>
      </c>
      <c r="I17" s="28">
        <v>0.79652777777777772</v>
      </c>
      <c r="J17" s="28"/>
      <c r="K17" s="28"/>
      <c r="L17" s="28"/>
      <c r="M17" s="28"/>
      <c r="N17" s="28"/>
      <c r="O17" s="28"/>
      <c r="P17" s="28">
        <v>0.80972222222222223</v>
      </c>
    </row>
    <row r="18" spans="2:16" ht="14.1" customHeight="1" x14ac:dyDescent="0.35">
      <c r="B18" s="35" t="s">
        <v>42</v>
      </c>
      <c r="C18" s="27">
        <v>48543</v>
      </c>
      <c r="D18" s="27">
        <v>48544</v>
      </c>
      <c r="E18" s="27">
        <v>48556</v>
      </c>
      <c r="F18" s="27">
        <v>48641</v>
      </c>
      <c r="G18" s="27">
        <v>48680</v>
      </c>
      <c r="H18" s="27">
        <v>48799</v>
      </c>
      <c r="I18" s="27">
        <v>48813</v>
      </c>
      <c r="J18" s="27"/>
      <c r="K18" s="27"/>
      <c r="L18" s="27"/>
      <c r="M18" s="27"/>
      <c r="N18" s="27"/>
      <c r="O18" s="27"/>
      <c r="P18" s="114">
        <v>48825</v>
      </c>
    </row>
    <row r="19" spans="2:16" ht="14.1" customHeight="1" thickBot="1" x14ac:dyDescent="0.4">
      <c r="B19" s="13" t="s">
        <v>43</v>
      </c>
      <c r="C19" s="29"/>
      <c r="D19" s="27">
        <v>48553</v>
      </c>
      <c r="E19" s="30">
        <v>48640</v>
      </c>
      <c r="F19" s="30">
        <v>48679</v>
      </c>
      <c r="G19" s="30">
        <v>48798</v>
      </c>
      <c r="H19" s="30">
        <v>48812</v>
      </c>
      <c r="I19" s="30">
        <v>48824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85</v>
      </c>
      <c r="F20" s="33">
        <f>IF(ISNUMBER(F18),F19-F18+1,"")</f>
        <v>39</v>
      </c>
      <c r="G20" s="33">
        <f>IF(ISNUMBER(G18),G19-G18+1,"")</f>
        <v>119</v>
      </c>
      <c r="H20" s="33">
        <f>IF(ISNUMBER(H18),H19-H18+1,"")</f>
        <v>14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0.35416666666666669</v>
      </c>
      <c r="D24" s="102">
        <v>0.35416666666666669</v>
      </c>
      <c r="E24" s="109" t="s">
        <v>177</v>
      </c>
      <c r="F24" s="165" t="s">
        <v>190</v>
      </c>
      <c r="G24" s="165"/>
      <c r="H24" s="165"/>
      <c r="I24" s="165"/>
      <c r="J24" s="102">
        <v>0.7993055555555556</v>
      </c>
      <c r="K24" s="102">
        <v>0.80069444444444449</v>
      </c>
      <c r="L24" s="36" t="s">
        <v>175</v>
      </c>
      <c r="M24" s="165" t="s">
        <v>204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0.3576388888888889</v>
      </c>
      <c r="D26" s="102">
        <v>0.3576388888888889</v>
      </c>
      <c r="E26" s="109" t="s">
        <v>164</v>
      </c>
      <c r="F26" s="165" t="s">
        <v>189</v>
      </c>
      <c r="G26" s="165"/>
      <c r="H26" s="165"/>
      <c r="I26" s="165"/>
      <c r="J26" s="102">
        <v>0.80277777777777781</v>
      </c>
      <c r="K26" s="102">
        <v>0.8041666666666667</v>
      </c>
      <c r="L26" s="36" t="s">
        <v>176</v>
      </c>
      <c r="M26" s="165" t="s">
        <v>203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0.12013888888888889</v>
      </c>
      <c r="D30" s="43">
        <v>0.19097222222222221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0.37361111111111112</v>
      </c>
    </row>
    <row r="31" spans="2:16" ht="14.1" customHeight="1" x14ac:dyDescent="0.35">
      <c r="B31" s="37" t="s">
        <v>169</v>
      </c>
      <c r="C31" s="47">
        <v>0.14444444444444443</v>
      </c>
      <c r="D31" s="7">
        <v>0.19097222222222221</v>
      </c>
      <c r="E31" s="7">
        <v>6.25E-2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0.41805555555555551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0.14444444444444443</v>
      </c>
      <c r="D34" s="106">
        <f t="shared" ref="D34:P34" si="1">D31-D32-D33</f>
        <v>0.19097222222222221</v>
      </c>
      <c r="E34" s="106">
        <f t="shared" si="1"/>
        <v>6.25E-2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0.41805555555555551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199</v>
      </c>
      <c r="D36" s="156"/>
      <c r="E36" s="155" t="s">
        <v>192</v>
      </c>
      <c r="F36" s="156"/>
      <c r="G36" s="155" t="s">
        <v>195</v>
      </c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193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194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200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944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-161.1</v>
      </c>
      <c r="D72" s="60">
        <v>-162.80000000000001</v>
      </c>
      <c r="E72" s="96" t="s">
        <v>118</v>
      </c>
      <c r="F72" s="60">
        <v>22.2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-154.6</v>
      </c>
      <c r="D73" s="60">
        <v>-157.19999999999999</v>
      </c>
      <c r="E73" s="98" t="s">
        <v>122</v>
      </c>
      <c r="F73" s="60">
        <v>33.5</v>
      </c>
      <c r="G73" s="60">
        <v>26.4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-203.4</v>
      </c>
      <c r="D74" s="60">
        <v>-212.7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-121.9</v>
      </c>
      <c r="D75" s="60">
        <v>-126.8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33.299999999999997</v>
      </c>
      <c r="D76" s="60">
        <v>31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31.1</v>
      </c>
      <c r="D77" s="60">
        <v>28.9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26.1</v>
      </c>
      <c r="D78" s="60">
        <v>23.9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24.5</v>
      </c>
      <c r="D79" s="60">
        <v>22.6</v>
      </c>
      <c r="E79" s="96" t="s">
        <v>152</v>
      </c>
      <c r="F79" s="60">
        <v>18.100000000000001</v>
      </c>
      <c r="G79" s="60">
        <v>15.1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1.4E-5</v>
      </c>
      <c r="D80" s="115">
        <v>1.3499999999999999E-5</v>
      </c>
      <c r="E80" s="98" t="s">
        <v>157</v>
      </c>
      <c r="F80" s="60">
        <v>43.8</v>
      </c>
      <c r="G80" s="60">
        <v>28.6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196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186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2025-09-29T19:30:47Z</dcterms:modified>
</cp:coreProperties>
</file>