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9\"/>
    </mc:Choice>
  </mc:AlternateContent>
  <xr:revisionPtr revIDLastSave="0" documentId="13_ncr:1_{61D875C2-7F71-4561-9A1F-2F6ADA3D9C17}" xr6:coauthVersionLast="47" xr6:coauthVersionMax="47" xr10:uidLastSave="{00000000-0000-0000-0000-000000000000}"/>
  <bookViews>
    <workbookView xWindow="24636" yWindow="13044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<sst xmlns="http://schemas.openxmlformats.org/spreadsheetml/2006/main" count="208" uniqueCount="194">
  <si>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</si>
  <si>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</si>
  <si>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</si>
  <si>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</si>
  <si>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</si>
  <si>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</si>
  <si>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</si>
  <si>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</si>
  <si>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</si>
  <si>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</si>
  <si>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</si>
  <si>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</si>
  <si>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</si>
  <si>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</si>
  <si>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</si>
  <si>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</si>
  <si>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</si>
  <si>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</si>
  <si>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</si>
  <si>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</si>
  <si>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</si>
  <si>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</si>
  <si>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</si>
  <si>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</si>
  <si>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</si>
  <si>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</si>
  <si>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</si>
  <si>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</si>
  <si>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</si>
  <si>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</si>
  <si>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</si>
  <si>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</si>
  <si>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</si>
  <si>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</si>
  <si>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</si>
  <si>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</si>
  <si>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</si>
  <si>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</si>
  <si>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</si>
  <si>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</si>
  <si>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</si>
  <si>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</si>
  <si>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</si>
  <si>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</si>
  <si>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</si>
  <si>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</si>
  <si>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</si>
  <si>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</si>
  <si>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</si>
  <si>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</si>
  <si>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</si>
  <si>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</si>
  <si>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</si>
  <si>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</si>
  <si>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</si>
  <si>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</si>
  <si>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</si>
  <si>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</si>
  <si>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</si>
  <si>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</si>
  <si>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</si>
  <si>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</si>
  <si>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</si>
  <si>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</si>
  <si>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</si>
  <si>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</si>
  <si>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</si>
  <si>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</si>
  <si>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</si>
  <si>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</si>
  <si>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</si>
  <si>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</si>
  <si>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</si>
  <si>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</si>
  <si>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</si>
  <si>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</si>
  <si>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</si>
  <si>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</si>
  <si>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</si>
  <si>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</si>
  <si>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</si>
  <si>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</si>
  <si>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</si>
  <si>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</si>
  <si>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</si>
  <si>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</si>
  <si>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</si>
  <si>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</si>
  <si>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</si>
  <si>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</si>
  <si>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</si>
  <si>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</si>
  <si>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</si>
  <si>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</si>
  <si>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</si>
  <si>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</si>
  <si>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</si>
  <si>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</si>
  <si>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</si>
  <si>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</si>
  <si>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</si>
  <si>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</si>
  <si>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</si>
  <si>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</si>
  <si>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</si>
  <si>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</si>
  <si>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</si>
  <si>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</si>
  <si>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</si>
  <si>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</si>
  <si>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</si>
  <si>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</si>
  <si>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</si>
  <si>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</si>
  <si>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</si>
  <si>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</si>
  <si>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</si>
  <si>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</si>
  <si>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</si>
  <si>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</si>
  <si>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</si>
  <si>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</si>
  <si>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</si>
  <si>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</si>
  <si>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</si>
  <si>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</si>
  <si>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</si>
  <si>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</si>
  <si>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</si>
  <si>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</si>
  <si>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</si>
  <si>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</si>
  <si>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</si>
  <si>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</si>
  <si>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</si>
  <si>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</si>
  <si>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</si>
  <si>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</si>
  <si>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</si>
  <si>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</si>
  <si>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</si>
  <si>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</si>
  <si>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</si>
  <si>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</si>
  <si>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</si>
  <si>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</si>
  <si>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</si>
  <si>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</si>
  <si>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</si>
  <si>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</si>
  <si>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</si>
  <si>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</si>
  <si>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</si>
  <si>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</si>
  <si>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</si>
  <si>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</si>
  <si>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</si>
  <si>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</si>
  <si>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</si>
  <si>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</si>
  <si>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</si>
  <si>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</si>
  <si>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</si>
  <si>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</si>
  <si>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</si>
  <si>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</si>
  <si>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</si>
  <si>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</si>
  <si>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</si>
  <si>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</si>
  <si>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</si>
  <si>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</si>
  <si>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</si>
  <si>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</si>
  <si>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</si>
  <si>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</si>
  <si>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</si>
  <si>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</si>
  <si>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</si>
  <si>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</si>
  <si>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</si>
  <si>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</si>
  <si>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KAMP</t>
    <phoneticPr fontId="3" type="noConversion"/>
  </si>
  <si>
    <t>김예은</t>
    <phoneticPr fontId="3" type="noConversion"/>
  </si>
  <si>
    <t>E</t>
    <phoneticPr fontId="3" type="noConversion"/>
  </si>
  <si>
    <t>DIR-KSP</t>
    <phoneticPr fontId="3" type="noConversion"/>
  </si>
  <si>
    <t>월령 40%미만으로 방풍막 해제</t>
    <phoneticPr fontId="3" type="noConversion"/>
  </si>
  <si>
    <t>[048069] 풍속의 영향은 없으나 Dec oscillation으로 여러 차례 포인팅 실패함/EIB 재실행하고 Stow로 망원경을 살짝 움직힌 후 관측 위치로 보냄/ 정상화 됨</t>
    <phoneticPr fontId="3" type="noConversion"/>
  </si>
  <si>
    <t>C_048228-048229</t>
    <phoneticPr fontId="3" type="noConversion"/>
  </si>
  <si>
    <t>-</t>
    <phoneticPr fontId="3" type="noConversion"/>
  </si>
  <si>
    <t>N</t>
    <phoneticPr fontId="3" type="noConversion"/>
  </si>
  <si>
    <t>구름의 영향으로 오후/오전 플랫 건너 뜀</t>
    <phoneticPr fontId="3" type="noConversion"/>
  </si>
  <si>
    <t>DS9(영상확인) 1회 꺼짐</t>
    <phoneticPr fontId="3" type="noConversion"/>
  </si>
  <si>
    <t>[14:56] 짙은 구름으로 인한 관측 대기/ [17:30] 짙은 구름으로 인한 관측 종료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</si>
</sst>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8">
        <v>45927</v>
      </c>
      <c r="D3" s="159"/>
      <c r="E3" s="1"/>
      <c r="F3" s="1"/>
      <c r="G3" s="1"/>
      <c r="H3" s="1"/>
      <c r="I3" s="1"/>
      <c r="J3" s="1"/>
      <c r="K3" s="62" t="s">
        <v>2</v>
      </c>
      <c r="L3" s="160">
        <f>(P31-(P32+P33))/P31*100</f>
        <v>63.55785837651122</v>
      </c>
      <c r="M3" s="160"/>
      <c r="N3" s="62" t="s">
        <v>3</v>
      </c>
      <c r="O3" s="160">
        <f>(P31-P33)/P31*100</f>
        <v>100</v>
      </c>
      <c r="P3" s="160"/>
    </row>
    <row r="4" spans="2:16" ht="14.25" customHeight="1" x14ac:dyDescent="0.35">
      <c r="B4" s="34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0.3923611111111111</v>
      </c>
      <c r="D9" s="8">
        <v>1.8</v>
      </c>
      <c r="E9" s="8">
        <v>16.7</v>
      </c>
      <c r="F9" s="8">
        <v>37.6</v>
      </c>
      <c r="G9" s="36" t="s">
        <v>184</v>
      </c>
      <c r="H9" s="8">
        <v>18.100000000000001</v>
      </c>
      <c r="I9" s="36">
        <v>26.3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>
        <v>2</v>
      </c>
      <c r="E10" s="8">
        <v>15.9</v>
      </c>
      <c r="F10" s="8">
        <v>47.2</v>
      </c>
      <c r="G10" s="36" t="s">
        <v>190</v>
      </c>
      <c r="H10" s="8">
        <v>4</v>
      </c>
      <c r="I10" s="11"/>
      <c r="J10" s="9">
        <f>IF(L10, 1, 0) + IF(M10, 2, 0) + IF(N10, 4, 0) + IF(O10, 8, 0) + IF(P10, 16, 0)</f>
        <v>1</v>
      </c>
      <c r="K10" s="12" t="b">
        <v>0</v>
      </c>
      <c r="L10" s="12" t="b">
        <v>1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0.72916666666666663</v>
      </c>
      <c r="D11" s="15" t="s">
        <v>189</v>
      </c>
      <c r="E11" s="15">
        <v>15.2</v>
      </c>
      <c r="F11" s="15">
        <v>42.4</v>
      </c>
      <c r="G11" s="36" t="s">
        <v>190</v>
      </c>
      <c r="H11" s="15">
        <v>1.6</v>
      </c>
      <c r="I11" s="16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24.336805555555557</v>
      </c>
      <c r="D12" s="19">
        <f>AVERAGE(D9:D11)</f>
        <v>1.9</v>
      </c>
      <c r="E12" s="19">
        <f>AVERAGE(E9:E11)</f>
        <v>15.933333333333332</v>
      </c>
      <c r="F12" s="20">
        <f>AVERAGE(F9:F11)</f>
        <v>42.400000000000006</v>
      </c>
      <c r="G12" s="21"/>
      <c r="H12" s="22">
        <f>AVERAGE(H9:H11)</f>
        <v>7.9000000000000012</v>
      </c>
      <c r="I12" s="23"/>
      <c r="J12" s="24">
        <f>AVERAGE(J9:J11)</f>
        <v>3.3333333333333335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181</v>
      </c>
      <c r="F16" s="27" t="s">
        <v>182</v>
      </c>
      <c r="G16" s="27" t="s">
        <v>185</v>
      </c>
      <c r="H16" s="27" t="s">
        <v>180</v>
      </c>
      <c r="I16" s="113"/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0.34097222222222223</v>
      </c>
      <c r="D17" s="28">
        <v>0.34236111111111112</v>
      </c>
      <c r="E17" s="28">
        <v>0.36736111111111114</v>
      </c>
      <c r="F17" s="28">
        <v>0.51666666666666672</v>
      </c>
      <c r="G17" s="28">
        <v>0.58194444444444449</v>
      </c>
      <c r="H17" s="28">
        <v>0.72986111111111107</v>
      </c>
      <c r="I17" s="28"/>
      <c r="J17" s="28"/>
      <c r="K17" s="28"/>
      <c r="L17" s="28"/>
      <c r="M17" s="28"/>
      <c r="N17" s="28"/>
      <c r="O17" s="28"/>
      <c r="P17" s="28">
        <v>0.73333333333333328</v>
      </c>
    </row>
    <row r="18" spans="2:16" ht="14.1" customHeight="1" x14ac:dyDescent="0.35">
      <c r="B18" s="35" t="s">
        <v>42</v>
      </c>
      <c r="C18" s="27">
        <v>48060</v>
      </c>
      <c r="D18" s="27">
        <v>48061</v>
      </c>
      <c r="E18" s="27">
        <v>48068</v>
      </c>
      <c r="F18" s="27">
        <v>48161</v>
      </c>
      <c r="G18" s="27">
        <v>48205</v>
      </c>
      <c r="H18" s="27">
        <v>48232</v>
      </c>
      <c r="I18" s="27"/>
      <c r="J18" s="27"/>
      <c r="K18" s="27"/>
      <c r="L18" s="27"/>
      <c r="M18" s="27"/>
      <c r="N18" s="27"/>
      <c r="O18" s="27"/>
      <c r="P18" s="114">
        <v>48237</v>
      </c>
    </row>
    <row r="19" spans="2:16" ht="14.1" customHeight="1" thickBot="1" x14ac:dyDescent="0.4">
      <c r="B19" s="13" t="s">
        <v>43</v>
      </c>
      <c r="C19" s="29"/>
      <c r="D19" s="27">
        <v>48065</v>
      </c>
      <c r="E19" s="30">
        <v>48160</v>
      </c>
      <c r="F19" s="30">
        <v>48204</v>
      </c>
      <c r="G19" s="30">
        <v>48231</v>
      </c>
      <c r="H19" s="30">
        <v>48236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93</v>
      </c>
      <c r="F20" s="33">
        <f>IF(ISNUMBER(F18),F19-F18+1,"")</f>
        <v>44</v>
      </c>
      <c r="G20" s="33">
        <f>IF(ISNUMBER(G18),G19-G18+1,"")</f>
        <v>27</v>
      </c>
      <c r="H20" s="33">
        <f>IF(ISNUMBER(H18),H19-H18+1,"")</f>
        <v>5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35">
      <c r="B23" s="166"/>
      <c r="C23" s="112"/>
      <c r="D23" s="112"/>
      <c r="E23" s="36" t="s">
        <v>48</v>
      </c>
      <c r="F23" s="165"/>
      <c r="G23" s="165"/>
      <c r="H23" s="165"/>
      <c r="I23" s="165"/>
      <c r="J23" s="102"/>
      <c r="K23" s="102"/>
      <c r="L23" s="112" t="s">
        <v>164</v>
      </c>
      <c r="M23" s="165"/>
      <c r="N23" s="165"/>
      <c r="O23" s="165"/>
      <c r="P23" s="165"/>
    </row>
    <row r="24" spans="2:16" ht="13.5" customHeight="1" x14ac:dyDescent="0.35">
      <c r="B24" s="166"/>
      <c r="C24" s="102"/>
      <c r="D24" s="102"/>
      <c r="E24" s="109" t="s">
        <v>177</v>
      </c>
      <c r="F24" s="165"/>
      <c r="G24" s="165"/>
      <c r="H24" s="165"/>
      <c r="I24" s="165"/>
      <c r="J24" s="102"/>
      <c r="K24" s="102"/>
      <c r="L24" s="36" t="s">
        <v>175</v>
      </c>
      <c r="M24" s="165"/>
      <c r="N24" s="165"/>
      <c r="O24" s="165"/>
      <c r="P24" s="165"/>
    </row>
    <row r="25" spans="2:16" ht="13.5" customHeight="1" x14ac:dyDescent="0.35">
      <c r="B25" s="166"/>
      <c r="C25" s="112"/>
      <c r="D25" s="112"/>
      <c r="E25" s="109" t="s">
        <v>170</v>
      </c>
      <c r="F25" s="165"/>
      <c r="G25" s="165"/>
      <c r="H25" s="165"/>
      <c r="I25" s="165"/>
      <c r="J25" s="102"/>
      <c r="K25" s="102"/>
      <c r="L25" s="36" t="s">
        <v>49</v>
      </c>
      <c r="M25" s="165"/>
      <c r="N25" s="165"/>
      <c r="O25" s="165"/>
      <c r="P25" s="165"/>
    </row>
    <row r="26" spans="2:16" ht="13.5" customHeight="1" x14ac:dyDescent="0.35">
      <c r="B26" s="166"/>
      <c r="C26" s="102"/>
      <c r="D26" s="102"/>
      <c r="E26" s="109" t="s">
        <v>164</v>
      </c>
      <c r="F26" s="165"/>
      <c r="G26" s="165"/>
      <c r="H26" s="165"/>
      <c r="I26" s="165"/>
      <c r="J26" s="102"/>
      <c r="K26" s="102"/>
      <c r="L26" s="36" t="s">
        <v>176</v>
      </c>
      <c r="M26" s="165"/>
      <c r="N26" s="165"/>
      <c r="O26" s="165"/>
      <c r="P26" s="16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0.12638888888888888</v>
      </c>
      <c r="D30" s="43"/>
      <c r="E30" s="43">
        <v>6.25E-2</v>
      </c>
      <c r="F30" s="43"/>
      <c r="G30" s="43"/>
      <c r="H30" s="43"/>
      <c r="I30" s="43"/>
      <c r="J30" s="43"/>
      <c r="K30" s="44"/>
      <c r="L30" s="43"/>
      <c r="M30" s="43"/>
      <c r="N30" s="43">
        <v>0.1875</v>
      </c>
      <c r="O30" s="45"/>
      <c r="P30" s="46">
        <f>SUM(C30:J30,L30:N30)</f>
        <v>0.37638888888888888</v>
      </c>
    </row>
    <row r="31" spans="2:16" ht="14.1" customHeight="1" x14ac:dyDescent="0.35">
      <c r="B31" s="37" t="s">
        <v>169</v>
      </c>
      <c r="C31" s="47">
        <v>0.14930555555555555</v>
      </c>
      <c r="D31" s="7">
        <v>0.1875</v>
      </c>
      <c r="E31" s="7">
        <v>6.5277777777777782E-2</v>
      </c>
      <c r="F31" s="7"/>
      <c r="G31" s="7"/>
      <c r="H31" s="7"/>
      <c r="I31" s="7"/>
      <c r="J31" s="7"/>
      <c r="K31" s="7"/>
      <c r="L31" s="7"/>
      <c r="M31" s="7"/>
      <c r="N31" s="7"/>
      <c r="O31" s="48"/>
      <c r="P31" s="46">
        <f>SUM(C31:N31)</f>
        <v>0.40208333333333335</v>
      </c>
    </row>
    <row r="32" spans="2:16" ht="14.1" customHeight="1" x14ac:dyDescent="0.35">
      <c r="B32" s="37" t="s">
        <v>65</v>
      </c>
      <c r="C32" s="49"/>
      <c r="D32" s="50">
        <v>0.14652777777777778</v>
      </c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0.14652777777777778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0.14930555555555555</v>
      </c>
      <c r="D34" s="106">
        <f t="shared" ref="D34:P34" si="1">D31-D32-D33</f>
        <v>4.0972222222222215E-2</v>
      </c>
      <c r="E34" s="106">
        <f t="shared" si="1"/>
        <v>6.5277777777777782E-2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0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0.25555555555555554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2" t="s">
        <v>67</v>
      </c>
      <c r="C36" s="155" t="s">
        <v>188</v>
      </c>
      <c r="D36" s="156"/>
      <c r="E36" s="155"/>
      <c r="F36" s="156"/>
      <c r="G36" s="155"/>
      <c r="H36" s="156"/>
      <c r="I36" s="155"/>
      <c r="J36" s="156"/>
      <c r="K36" s="155"/>
      <c r="L36" s="156"/>
      <c r="M36" s="155"/>
      <c r="N36" s="156"/>
      <c r="O36" s="151"/>
      <c r="P36" s="151"/>
    </row>
    <row r="37" spans="2:16" ht="18" customHeight="1" x14ac:dyDescent="0.35">
      <c r="B37" s="153"/>
      <c r="C37" s="155"/>
      <c r="D37" s="156"/>
      <c r="E37" s="151"/>
      <c r="F37" s="151"/>
      <c r="G37" s="151"/>
      <c r="H37" s="151"/>
      <c r="I37" s="151"/>
      <c r="J37" s="151"/>
      <c r="K37" s="151"/>
      <c r="L37" s="151"/>
      <c r="M37" s="155"/>
      <c r="N37" s="156"/>
      <c r="O37" s="151"/>
      <c r="P37" s="151"/>
    </row>
    <row r="38" spans="2:16" ht="18" customHeight="1" x14ac:dyDescent="0.35">
      <c r="B38" s="153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</row>
    <row r="39" spans="2:16" ht="18" customHeight="1" x14ac:dyDescent="0.35">
      <c r="B39" s="153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</row>
    <row r="40" spans="2:16" ht="18" customHeight="1" x14ac:dyDescent="0.35">
      <c r="B40" s="153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</row>
    <row r="41" spans="2:16" ht="18" customHeight="1" x14ac:dyDescent="0.35">
      <c r="B41" s="154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45" t="s">
        <v>191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6" t="s">
        <v>187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5" t="s">
        <v>193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5"/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2"/>
    </row>
    <row r="48" spans="2:16" ht="14.1" customHeight="1" x14ac:dyDescent="0.35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811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0" t="s">
        <v>69</v>
      </c>
      <c r="C56" s="18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1" t="s">
        <v>70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3"/>
      <c r="N57" s="184" t="s">
        <v>71</v>
      </c>
      <c r="O57" s="182"/>
      <c r="P57" s="185"/>
    </row>
    <row r="58" spans="2:16" ht="17.100000000000001" customHeight="1" x14ac:dyDescent="0.35">
      <c r="B58" s="186" t="s">
        <v>72</v>
      </c>
      <c r="C58" s="187"/>
      <c r="D58" s="188"/>
      <c r="E58" s="186" t="s">
        <v>73</v>
      </c>
      <c r="F58" s="187"/>
      <c r="G58" s="188"/>
      <c r="H58" s="187" t="s">
        <v>74</v>
      </c>
      <c r="I58" s="187"/>
      <c r="J58" s="187"/>
      <c r="K58" s="189" t="s">
        <v>75</v>
      </c>
      <c r="L58" s="187"/>
      <c r="M58" s="190"/>
      <c r="N58" s="191"/>
      <c r="O58" s="187"/>
      <c r="P58" s="192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-161.9</v>
      </c>
      <c r="D72" s="60">
        <v>-162.1</v>
      </c>
      <c r="E72" s="96" t="s">
        <v>118</v>
      </c>
      <c r="F72" s="60">
        <v>21.6</v>
      </c>
      <c r="G72" s="60">
        <v>20.7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-155.9</v>
      </c>
      <c r="D73" s="60">
        <v>-156.4</v>
      </c>
      <c r="E73" s="98" t="s">
        <v>122</v>
      </c>
      <c r="F73" s="60">
        <v>32.200000000000003</v>
      </c>
      <c r="G73" s="60">
        <v>35.200000000000003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-204</v>
      </c>
      <c r="D74" s="60">
        <v>-211.7</v>
      </c>
      <c r="E74" s="98" t="s">
        <v>127</v>
      </c>
      <c r="F74" s="116">
        <v>10</v>
      </c>
      <c r="G74" s="116">
        <v>10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-124.8</v>
      </c>
      <c r="D75" s="60">
        <v>-125.9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32.4</v>
      </c>
      <c r="D76" s="60">
        <v>32.5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30.4</v>
      </c>
      <c r="D77" s="60">
        <v>30.1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25.5</v>
      </c>
      <c r="D78" s="60">
        <v>25.1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24</v>
      </c>
      <c r="D79" s="60">
        <v>23.5</v>
      </c>
      <c r="E79" s="96" t="s">
        <v>152</v>
      </c>
      <c r="F79" s="60">
        <v>16.2</v>
      </c>
      <c r="G79" s="60">
        <v>16.399999999999999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1.36E-5</v>
      </c>
      <c r="D80" s="115">
        <v>1.29E-5</v>
      </c>
      <c r="E80" s="98" t="s">
        <v>157</v>
      </c>
      <c r="F80" s="60">
        <v>43.9</v>
      </c>
      <c r="G80" s="60">
        <v>42.1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1" t="s">
        <v>161</v>
      </c>
      <c r="C84" s="161"/>
    </row>
    <row r="85" spans="2:16" ht="15" customHeight="1" x14ac:dyDescent="0.35">
      <c r="B85" s="162" t="s">
        <v>186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35">
      <c r="B86" s="168" t="s">
        <v>192</v>
      </c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70"/>
    </row>
    <row r="87" spans="2:16" ht="15" customHeight="1" x14ac:dyDescent="0.35">
      <c r="B87" s="177"/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9"/>
    </row>
    <row r="88" spans="2:16" ht="15" customHeight="1" x14ac:dyDescent="0.35">
      <c r="B88" s="173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70"/>
    </row>
    <row r="89" spans="2:16" ht="15" customHeight="1" x14ac:dyDescent="0.35">
      <c r="B89" s="173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70"/>
    </row>
    <row r="90" spans="2:16" ht="15" customHeight="1" x14ac:dyDescent="0.35">
      <c r="B90" s="173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70"/>
    </row>
    <row r="91" spans="2:16" ht="15" customHeight="1" x14ac:dyDescent="0.35">
      <c r="B91" s="173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70"/>
    </row>
    <row r="92" spans="2:16" ht="15" customHeight="1" x14ac:dyDescent="0.35">
      <c r="B92" s="173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70"/>
    </row>
    <row r="93" spans="2:16" ht="15" customHeight="1" x14ac:dyDescent="0.35">
      <c r="B93" s="173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70"/>
    </row>
    <row r="94" spans="2:16" ht="15" customHeight="1" x14ac:dyDescent="0.35">
      <c r="B94" s="173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70"/>
    </row>
    <row r="95" spans="2:16" ht="15" customHeight="1" x14ac:dyDescent="0.35">
      <c r="B95" s="173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70"/>
    </row>
    <row r="96" spans="2:16" ht="15" customHeight="1" x14ac:dyDescent="0.35">
      <c r="B96" s="173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70"/>
    </row>
    <row r="97" spans="2:16" ht="15" customHeight="1" x14ac:dyDescent="0.35">
      <c r="B97" s="173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70"/>
    </row>
    <row r="98" spans="2:16" ht="15" customHeight="1" x14ac:dyDescent="0.35">
      <c r="B98" s="173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70"/>
    </row>
    <row r="99" spans="2:16" ht="15" customHeight="1" x14ac:dyDescent="0.35">
      <c r="B99" s="174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2025-09-27T17:41:25Z</dcterms:modified>
</cp:coreProperties>
</file>