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9\"/>
    </mc:Choice>
  </mc:AlternateContent>
  <xr:revisionPtr revIDLastSave="0" documentId="13_ncr:1_{4183A826-B4DA-476B-96C1-5709CE003698}" xr6:coauthVersionLast="47" xr6:coauthVersionMax="47" xr10:uidLastSave="{00000000-0000-0000-0000-000000000000}"/>
  <bookViews>
    <workbookView xWindow="25404" yWindow="14340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<sst xmlns="http://schemas.openxmlformats.org/spreadsheetml/2006/main" count="215" uniqueCount="202">
  <si>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</si>
  <si>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</si>
  <si>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</si>
  <si>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</si>
  <si>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</si>
  <si>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</si>
  <si>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</si>
  <si>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</si>
  <si>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</si>
  <si>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</si>
  <si>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</si>
  <si>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</si>
  <si>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</si>
  <si>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</si>
  <si>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</si>
  <si>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</si>
  <si>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</si>
  <si>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</si>
  <si>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</si>
  <si>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</si>
  <si>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</si>
  <si>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</si>
  <si>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</si>
  <si>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</si>
  <si>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</si>
  <si>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</si>
  <si>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</si>
  <si>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</si>
  <si>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</si>
  <si>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</si>
  <si>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</si>
  <si>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</si>
  <si>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</si>
  <si>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</si>
  <si>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</si>
  <si>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</si>
  <si>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</si>
  <si>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</si>
  <si>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</si>
  <si>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</si>
  <si>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</si>
  <si>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</si>
  <si>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</si>
  <si>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</si>
  <si>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</si>
  <si>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</si>
  <si>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</si>
  <si>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</si>
  <si>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</si>
  <si>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</si>
  <si>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</si>
  <si>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</si>
  <si>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</si>
  <si>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</si>
  <si>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</si>
  <si>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</si>
  <si>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</si>
  <si>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</si>
  <si>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</si>
  <si>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</si>
  <si>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</si>
  <si>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</si>
  <si>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</si>
  <si>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</si>
  <si>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</si>
  <si>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</si>
  <si>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</si>
  <si>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</si>
  <si>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</si>
  <si>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</si>
  <si>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</si>
  <si>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</si>
  <si>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</si>
  <si>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</si>
  <si>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</si>
  <si>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</si>
  <si>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</si>
  <si>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</si>
  <si>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</si>
  <si>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</si>
  <si>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</si>
  <si>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</si>
  <si>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</si>
  <si>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</si>
  <si>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</si>
  <si>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</si>
  <si>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</si>
  <si>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</si>
  <si>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</si>
  <si>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</si>
  <si>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</si>
  <si>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</si>
  <si>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</si>
  <si>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</si>
  <si>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</si>
  <si>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</si>
  <si>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</si>
  <si>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</si>
  <si>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</si>
  <si>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</si>
  <si>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</si>
  <si>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</si>
  <si>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</si>
  <si>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</si>
  <si>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</si>
  <si>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</si>
  <si>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</si>
  <si>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</si>
  <si>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</si>
  <si>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</si>
  <si>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</si>
  <si>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</si>
  <si>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</si>
  <si>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</si>
  <si>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</si>
  <si>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</si>
  <si>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</si>
  <si>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</si>
  <si>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</si>
  <si>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</si>
  <si>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</si>
  <si>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</si>
  <si>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</si>
  <si>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</si>
  <si>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</si>
  <si>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</si>
  <si>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</si>
  <si>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</si>
  <si>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</si>
  <si>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</si>
  <si>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</si>
  <si>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</si>
  <si>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</si>
  <si>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</si>
  <si>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</si>
  <si>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</si>
  <si>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</si>
  <si>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</si>
  <si>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</si>
  <si>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</si>
  <si>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</si>
  <si>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</si>
  <si>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</si>
  <si>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</si>
  <si>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</si>
  <si>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</si>
  <si>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</si>
  <si>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</si>
  <si>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</si>
  <si>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</si>
  <si>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</si>
  <si>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</si>
  <si>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</si>
  <si>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</si>
  <si>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</si>
  <si>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</si>
  <si>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</si>
  <si>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</si>
  <si>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</si>
  <si>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</si>
  <si>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</si>
  <si>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</si>
  <si>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</si>
  <si>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</si>
  <si>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</si>
  <si>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</si>
  <si>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</si>
  <si>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</si>
  <si>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</si>
  <si>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</si>
  <si>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</si>
  <si>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</si>
  <si>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</si>
  <si>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</si>
  <si>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</si>
  <si>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</si>
  <si>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</si>
  <si>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</si>
  <si>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</si>
  <si>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</si>
  <si>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</si>
  <si>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</si>
  <si>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월령 40% 이하로 방풍막 연결 해제</t>
    <phoneticPr fontId="3" type="noConversion"/>
  </si>
  <si>
    <t>김예은</t>
    <phoneticPr fontId="3" type="noConversion"/>
  </si>
  <si>
    <t>TMT</t>
    <phoneticPr fontId="3" type="noConversion"/>
  </si>
  <si>
    <t>KAMP</t>
    <phoneticPr fontId="3" type="noConversion"/>
  </si>
  <si>
    <t>MMA</t>
    <phoneticPr fontId="3" type="noConversion"/>
  </si>
  <si>
    <t>옅은 구름의 영향으로 오후 플랫 건너 뜀</t>
    <phoneticPr fontId="3" type="noConversion"/>
  </si>
  <si>
    <t>I_046647-046648</t>
    <phoneticPr fontId="3" type="noConversion"/>
  </si>
  <si>
    <t>I_046647-046648 date-obs와 tshopen 시간차 발생/ 재관측 함</t>
    <phoneticPr fontId="3" type="noConversion"/>
  </si>
  <si>
    <t>T_046800</t>
    <phoneticPr fontId="3" type="noConversion"/>
  </si>
  <si>
    <t>[643-0(B) ~ 2210-3(B)] HA limlit으로 TCS와 연결이 끊겨 건너뛰고 관측 함</t>
    <phoneticPr fontId="3" type="noConversion"/>
  </si>
  <si>
    <t>[16:10-16:30] Dec limit으로 [647-1(I)] 건너뛰고 TCS와 연결 끊김/ EIB 재실행 후 정상화 됨</t>
    <phoneticPr fontId="3" type="noConversion"/>
  </si>
  <si>
    <t>T_046804</t>
    <phoneticPr fontId="3" type="noConversion"/>
  </si>
  <si>
    <t>T_046800/ T_046804 HA limit으로 TCS와 연결이 끊기고 별이 흐름/ EIB와 TCS kill_all로 재실행 하고 홈돔 위치 찾은 후 정상화 됨/ 재관측 함</t>
    <phoneticPr fontId="3" type="noConversion"/>
  </si>
  <si>
    <t>SSE</t>
    <phoneticPr fontId="3" type="noConversion"/>
  </si>
  <si>
    <t>SE</t>
    <phoneticPr fontId="3" type="noConversion"/>
  </si>
  <si>
    <t>S</t>
    <phoneticPr fontId="3" type="noConversion"/>
  </si>
  <si>
    <t>17s/28k</t>
    <phoneticPr fontId="3" type="noConversion"/>
  </si>
  <si>
    <t>40s/25k 30s/28k</t>
    <phoneticPr fontId="3" type="noConversion"/>
  </si>
  <si>
    <t>KS4 영역에서 DEC -80:00:00으로 가면 TCS와 연결이 끊김/ TCS와 5회 끊김</t>
    <phoneticPr fontId="3" type="noConversion"/>
  </si>
  <si>
    <t>[17:10] 관측 중 Gmon 프로그램 갑자기 꺼짐/ do-killplot 실행 후 gmon 정상화 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</si>
</sst>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0" zoomScale="145" zoomScaleNormal="145" workbookViewId="0">
      <selection activeCell="B51" sqref="B51:P5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45922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0.38958333333333334</v>
      </c>
      <c r="D9" s="8">
        <v>2.2999999999999998</v>
      </c>
      <c r="E9" s="8">
        <v>7</v>
      </c>
      <c r="F9" s="8">
        <v>61.3</v>
      </c>
      <c r="G9" s="36" t="s">
        <v>195</v>
      </c>
      <c r="H9" s="8">
        <v>2.5</v>
      </c>
      <c r="I9" s="36">
        <v>0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2.5</v>
      </c>
      <c r="E10" s="8">
        <v>2.8</v>
      </c>
      <c r="F10" s="8">
        <v>60.7</v>
      </c>
      <c r="G10" s="36" t="s">
        <v>196</v>
      </c>
      <c r="H10" s="8">
        <v>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0.77361111111111114</v>
      </c>
      <c r="D11" s="15">
        <v>2</v>
      </c>
      <c r="E11" s="15">
        <v>1.5</v>
      </c>
      <c r="F11" s="15">
        <v>75.3</v>
      </c>
      <c r="G11" s="36" t="s">
        <v>197</v>
      </c>
      <c r="H11" s="15">
        <v>7.5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24.384027777777778</v>
      </c>
      <c r="D12" s="19">
        <f>AVERAGE(D9:D11)</f>
        <v>2.2666666666666666</v>
      </c>
      <c r="E12" s="19">
        <f>AVERAGE(E9:E11)</f>
        <v>3.7666666666666671</v>
      </c>
      <c r="F12" s="20">
        <f>AVERAGE(F9:F11)</f>
        <v>65.766666666666666</v>
      </c>
      <c r="G12" s="21"/>
      <c r="H12" s="22">
        <f>AVERAGE(H9:H11)</f>
        <v>4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185</v>
      </c>
      <c r="G16" s="27" t="s">
        <v>186</v>
      </c>
      <c r="H16" s="27" t="s">
        <v>184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0.34236111111111112</v>
      </c>
      <c r="D17" s="28">
        <v>0.34305555555555556</v>
      </c>
      <c r="E17" s="28">
        <v>0.3611111111111111</v>
      </c>
      <c r="F17" s="28">
        <v>0.52986111111111112</v>
      </c>
      <c r="G17" s="28">
        <v>0.59513888888888888</v>
      </c>
      <c r="H17" s="28">
        <v>0.77986111111111112</v>
      </c>
      <c r="I17" s="28">
        <v>0.80347222222222225</v>
      </c>
      <c r="J17" s="28"/>
      <c r="K17" s="28"/>
      <c r="L17" s="28"/>
      <c r="M17" s="28"/>
      <c r="N17" s="28"/>
      <c r="O17" s="28"/>
      <c r="P17" s="28">
        <v>0.81666666666666665</v>
      </c>
    </row>
    <row r="18" spans="2:16" ht="14.1" customHeight="1" x14ac:dyDescent="0.35">
      <c r="B18" s="35" t="s">
        <v>42</v>
      </c>
      <c r="C18" s="27">
        <v>46639</v>
      </c>
      <c r="D18" s="27">
        <v>46640</v>
      </c>
      <c r="E18" s="27">
        <v>46647</v>
      </c>
      <c r="F18" s="27">
        <v>46754</v>
      </c>
      <c r="G18" s="27">
        <v>46797</v>
      </c>
      <c r="H18" s="27">
        <v>46862</v>
      </c>
      <c r="I18" s="27">
        <v>46876</v>
      </c>
      <c r="J18" s="27"/>
      <c r="K18" s="27"/>
      <c r="L18" s="27"/>
      <c r="M18" s="27"/>
      <c r="N18" s="27"/>
      <c r="O18" s="27"/>
      <c r="P18" s="114">
        <v>46888</v>
      </c>
    </row>
    <row r="19" spans="2:16" ht="14.1" customHeight="1" thickBot="1" x14ac:dyDescent="0.4">
      <c r="B19" s="13" t="s">
        <v>43</v>
      </c>
      <c r="C19" s="29"/>
      <c r="D19" s="27">
        <v>46644</v>
      </c>
      <c r="E19" s="30">
        <v>46754</v>
      </c>
      <c r="F19" s="30">
        <v>46796</v>
      </c>
      <c r="G19" s="30">
        <v>46861</v>
      </c>
      <c r="H19" s="30">
        <v>46875</v>
      </c>
      <c r="I19" s="30">
        <v>46887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108</v>
      </c>
      <c r="F20" s="33">
        <f>IF(ISNUMBER(F18),F19-F18+1,"")</f>
        <v>43</v>
      </c>
      <c r="G20" s="33">
        <f>IF(ISNUMBER(G18),G19-G18+1,"")</f>
        <v>65</v>
      </c>
      <c r="H20" s="33">
        <f>IF(ISNUMBER(H18),H19-H18+1,"")</f>
        <v>14</v>
      </c>
      <c r="I20" s="33">
        <f t="shared" ref="I20:O20" si="0">IF(ISNUMBER(I18),I19-I18+1,"")</f>
        <v>12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>
        <v>0.80625000000000002</v>
      </c>
      <c r="K24" s="102">
        <v>0.80694444444444446</v>
      </c>
      <c r="L24" s="36" t="s">
        <v>175</v>
      </c>
      <c r="M24" s="154" t="s">
        <v>199</v>
      </c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>
        <v>0.80972222222222223</v>
      </c>
      <c r="K26" s="102">
        <v>0.80972222222222223</v>
      </c>
      <c r="L26" s="36" t="s">
        <v>176</v>
      </c>
      <c r="M26" s="154" t="s">
        <v>198</v>
      </c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0.1423611111111111</v>
      </c>
      <c r="D30" s="43"/>
      <c r="E30" s="43">
        <v>6.25E-2</v>
      </c>
      <c r="F30" s="43">
        <v>0.17986111111111111</v>
      </c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0.38472222222222219</v>
      </c>
    </row>
    <row r="31" spans="2:16" ht="14.1" customHeight="1" x14ac:dyDescent="0.35">
      <c r="B31" s="37" t="s">
        <v>169</v>
      </c>
      <c r="C31" s="47">
        <v>0.16875000000000001</v>
      </c>
      <c r="D31" s="7"/>
      <c r="E31" s="7">
        <v>6.5277777777777782E-2</v>
      </c>
      <c r="F31" s="7">
        <v>0.18472222222222223</v>
      </c>
      <c r="G31" s="7"/>
      <c r="H31" s="7"/>
      <c r="I31" s="7"/>
      <c r="J31" s="7"/>
      <c r="K31" s="7">
        <v>1.8749999999999999E-2</v>
      </c>
      <c r="L31" s="7"/>
      <c r="M31" s="7"/>
      <c r="N31" s="7"/>
      <c r="O31" s="48"/>
      <c r="P31" s="46">
        <f>SUM(C31:N31)</f>
        <v>0.4375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0.16875000000000001</v>
      </c>
      <c r="D34" s="106">
        <f t="shared" ref="D34:P34" si="1">D31-D32-D33</f>
        <v>0</v>
      </c>
      <c r="E34" s="106">
        <f t="shared" si="1"/>
        <v>6.5277777777777782E-2</v>
      </c>
      <c r="F34" s="106">
        <f t="shared" si="1"/>
        <v>0.18472222222222223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1.8749999999999999E-2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0.4375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188</v>
      </c>
      <c r="D36" s="145"/>
      <c r="E36" s="144" t="s">
        <v>190</v>
      </c>
      <c r="F36" s="145"/>
      <c r="G36" s="144" t="s">
        <v>193</v>
      </c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187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189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194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191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 t="s">
        <v>192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 t="s">
        <v>201</v>
      </c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432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1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1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-162.4</v>
      </c>
      <c r="D72" s="60">
        <v>-165.8</v>
      </c>
      <c r="E72" s="96" t="s">
        <v>118</v>
      </c>
      <c r="F72" s="60">
        <v>20.100000000000001</v>
      </c>
      <c r="G72" s="60">
        <v>19.2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-156.6</v>
      </c>
      <c r="D73" s="60">
        <v>-162.4</v>
      </c>
      <c r="E73" s="98" t="s">
        <v>122</v>
      </c>
      <c r="F73" s="60">
        <v>26.5</v>
      </c>
      <c r="G73" s="60">
        <v>30.3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-209.6</v>
      </c>
      <c r="D74" s="60">
        <v>-211.5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-125.5</v>
      </c>
      <c r="D75" s="60">
        <v>-135.30000000000001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31.1</v>
      </c>
      <c r="D76" s="60">
        <v>27.1</v>
      </c>
      <c r="E76" s="98" t="s">
        <v>137</v>
      </c>
      <c r="F76" s="116">
        <v>35</v>
      </c>
      <c r="G76" s="116">
        <v>30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</v>
      </c>
      <c r="D77" s="60">
        <v>26.4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24.1</v>
      </c>
      <c r="D78" s="60">
        <v>21.6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22.5</v>
      </c>
      <c r="D79" s="60">
        <v>20.3</v>
      </c>
      <c r="E79" s="96" t="s">
        <v>152</v>
      </c>
      <c r="F79" s="60">
        <v>14.8</v>
      </c>
      <c r="G79" s="60">
        <v>3.6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1.34E-5</v>
      </c>
      <c r="D80" s="115">
        <v>1.26E-5</v>
      </c>
      <c r="E80" s="98" t="s">
        <v>157</v>
      </c>
      <c r="F80" s="60">
        <v>52.8</v>
      </c>
      <c r="G80" s="60">
        <v>80.8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200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2025-09-22T19:41:17Z</dcterms:modified>
</cp:coreProperties>
</file>