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CF51BFEB-D435-4C34-8622-4C85ACCE5790}" xr6:coauthVersionLast="47" xr6:coauthVersionMax="47" xr10:uidLastSave="{00000000-0000-0000-0000-000000000000}"/>
  <bookViews>
    <workbookView xWindow="25764" yWindow="9036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<sst xmlns="http://schemas.openxmlformats.org/spreadsheetml/2006/main" count="209" uniqueCount="195">
  <si>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</si>
  <si>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</si>
  <si>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</si>
  <si>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</si>
  <si>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</si>
  <si>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</si>
  <si>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</si>
  <si>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</si>
  <si>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</si>
  <si>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</si>
  <si>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</si>
  <si>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</si>
  <si>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</si>
  <si>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</si>
  <si>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</si>
  <si>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</si>
  <si>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</si>
  <si>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</si>
  <si>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</si>
  <si>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</si>
  <si>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</si>
  <si>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</si>
  <si>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</si>
  <si>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</si>
  <si>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</si>
  <si>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</si>
  <si>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</si>
  <si>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</si>
  <si>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</si>
  <si>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</si>
  <si>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</si>
  <si>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</si>
  <si>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</si>
  <si>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</si>
  <si>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</si>
  <si>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</si>
  <si>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</si>
  <si>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</si>
  <si>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</si>
  <si>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</si>
  <si>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</si>
  <si>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</si>
  <si>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</si>
  <si>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</si>
  <si>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</si>
  <si>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</si>
  <si>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</si>
  <si>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</si>
  <si>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</si>
  <si>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</si>
  <si>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</si>
  <si>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</si>
  <si>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</si>
  <si>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</si>
  <si>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</si>
  <si>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</si>
  <si>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</si>
  <si>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</si>
  <si>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</si>
  <si>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</si>
  <si>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</si>
  <si>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</si>
  <si>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</si>
  <si>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</si>
  <si>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</si>
  <si>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</si>
  <si>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</si>
  <si>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</si>
  <si>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</si>
  <si>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</si>
  <si>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</si>
  <si>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</si>
  <si>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</si>
  <si>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</si>
  <si>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</si>
  <si>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</si>
  <si>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</si>
  <si>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</si>
  <si>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</si>
  <si>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</si>
  <si>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</si>
  <si>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</si>
  <si>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</si>
  <si>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</si>
  <si>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</si>
  <si>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</si>
  <si>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</si>
  <si>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</si>
  <si>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</si>
  <si>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</si>
  <si>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</si>
  <si>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</si>
  <si>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</si>
  <si>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</si>
  <si>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</si>
  <si>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</si>
  <si>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</si>
  <si>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</si>
  <si>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</si>
  <si>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</si>
  <si>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</si>
  <si>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</si>
  <si>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</si>
  <si>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</si>
  <si>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</si>
  <si>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</si>
  <si>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</si>
  <si>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</si>
  <si>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</si>
  <si>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</si>
  <si>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</si>
  <si>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</si>
  <si>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</si>
  <si>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</si>
  <si>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</si>
  <si>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</si>
  <si>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</si>
  <si>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</si>
  <si>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</si>
  <si>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</si>
  <si>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</si>
  <si>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</si>
  <si>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</si>
  <si>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</si>
  <si>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</si>
  <si>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</si>
  <si>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</si>
  <si>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</si>
  <si>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</si>
  <si>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</si>
  <si>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</si>
  <si>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</si>
  <si>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</si>
  <si>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</si>
  <si>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</si>
  <si>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</si>
  <si>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</si>
  <si>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</si>
  <si>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</si>
  <si>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</si>
  <si>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</si>
  <si>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</si>
  <si>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</si>
  <si>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</si>
  <si>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</si>
  <si>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</si>
  <si>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</si>
  <si>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</si>
  <si>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</si>
  <si>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</si>
  <si>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</si>
  <si>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</si>
  <si>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</si>
  <si>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</si>
  <si>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</si>
  <si>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</si>
  <si>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</si>
  <si>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</si>
  <si>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</si>
  <si>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</si>
  <si>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</si>
  <si>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</si>
  <si>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</si>
  <si>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</si>
  <si>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</si>
  <si>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</si>
  <si>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</si>
  <si>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</si>
  <si>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</si>
  <si>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</si>
  <si>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</si>
  <si>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</si>
  <si>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</si>
  <si>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</si>
  <si>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</si>
  <si>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</si>
  <si>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</si>
  <si>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</si>
  <si>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</si>
  <si>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</si>
  <si>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</si>
  <si>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</si>
  <si>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월령 40% 이하로 방풍막 연결 해제</t>
    <phoneticPr fontId="3" type="noConversion"/>
  </si>
  <si>
    <t>김예은</t>
    <phoneticPr fontId="3" type="noConversion"/>
  </si>
  <si>
    <t>ENG-KSP</t>
    <phoneticPr fontId="3" type="noConversion"/>
  </si>
  <si>
    <t>TMT</t>
    <phoneticPr fontId="3" type="noConversion"/>
  </si>
  <si>
    <t>25s/27k 35s/27k</t>
    <phoneticPr fontId="3" type="noConversion"/>
  </si>
  <si>
    <t>10s/27k 14s/24k 19s/23k</t>
    <phoneticPr fontId="3" type="noConversion"/>
  </si>
  <si>
    <t>M_046355-046356:K</t>
    <phoneticPr fontId="3" type="noConversion"/>
  </si>
  <si>
    <t>TNE-KSP</t>
    <phoneticPr fontId="3" type="noConversion"/>
  </si>
  <si>
    <t>WSW</t>
    <phoneticPr fontId="3" type="noConversion"/>
  </si>
  <si>
    <t>N</t>
    <phoneticPr fontId="3" type="noConversion"/>
  </si>
  <si>
    <t>DS9(영상확인) 2회 꺼짐</t>
    <phoneticPr fontId="3" type="noConversion"/>
  </si>
  <si>
    <t>25s/24k 15s/25k</t>
    <phoneticPr fontId="3" type="noConversion"/>
  </si>
  <si>
    <t>35s/24k 25s/24k 15s/20k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</si>
</sst>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45921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0.38958333333333334</v>
      </c>
      <c r="D9" s="8">
        <v>1.7</v>
      </c>
      <c r="E9" s="8">
        <v>8.3000000000000007</v>
      </c>
      <c r="F9" s="8">
        <v>65.599999999999994</v>
      </c>
      <c r="G9" s="36" t="s">
        <v>190</v>
      </c>
      <c r="H9" s="8">
        <v>1.2</v>
      </c>
      <c r="I9" s="36">
        <v>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1.2</v>
      </c>
      <c r="E10" s="8">
        <v>8.4</v>
      </c>
      <c r="F10" s="8">
        <v>60.9</v>
      </c>
      <c r="G10" s="36" t="s">
        <v>190</v>
      </c>
      <c r="H10" s="8">
        <v>6.4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0.77430555555555558</v>
      </c>
      <c r="D11" s="15">
        <v>2</v>
      </c>
      <c r="E11" s="15">
        <v>7.4</v>
      </c>
      <c r="F11" s="15">
        <v>66.099999999999994</v>
      </c>
      <c r="G11" s="36" t="s">
        <v>191</v>
      </c>
      <c r="H11" s="15">
        <v>3.7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24.384722222222223</v>
      </c>
      <c r="D12" s="19">
        <f>AVERAGE(D9:D11)</f>
        <v>1.6333333333333335</v>
      </c>
      <c r="E12" s="19">
        <f>AVERAGE(E9:E11)</f>
        <v>8.0333333333333332</v>
      </c>
      <c r="F12" s="20">
        <f>AVERAGE(F9:F11)</f>
        <v>64.2</v>
      </c>
      <c r="G12" s="21"/>
      <c r="H12" s="22">
        <f>AVERAGE(H9:H11)</f>
        <v>3.7666666666666671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184</v>
      </c>
      <c r="G16" s="27" t="s">
        <v>189</v>
      </c>
      <c r="H16" s="27" t="s">
        <v>185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0.34097222222222223</v>
      </c>
      <c r="D17" s="28">
        <v>0.34236111111111112</v>
      </c>
      <c r="E17" s="28">
        <v>0.3611111111111111</v>
      </c>
      <c r="F17" s="28">
        <v>0.53472222222222221</v>
      </c>
      <c r="G17" s="28">
        <v>0.75486111111111109</v>
      </c>
      <c r="H17" s="28">
        <v>0.77708333333333335</v>
      </c>
      <c r="I17" s="28">
        <v>0.8041666666666667</v>
      </c>
      <c r="J17" s="28"/>
      <c r="K17" s="28"/>
      <c r="L17" s="28"/>
      <c r="M17" s="28"/>
      <c r="N17" s="28"/>
      <c r="O17" s="28"/>
      <c r="P17" s="28">
        <v>0.81736111111111109</v>
      </c>
    </row>
    <row r="18" spans="2:16" ht="14.1" customHeight="1" x14ac:dyDescent="0.35">
      <c r="B18" s="35" t="s">
        <v>42</v>
      </c>
      <c r="C18" s="27">
        <v>46328</v>
      </c>
      <c r="D18" s="27">
        <v>46329</v>
      </c>
      <c r="E18" s="27">
        <v>46344</v>
      </c>
      <c r="F18" s="27">
        <v>46457</v>
      </c>
      <c r="G18" s="27">
        <v>46598</v>
      </c>
      <c r="H18" s="27">
        <v>46612</v>
      </c>
      <c r="I18" s="27">
        <v>46626</v>
      </c>
      <c r="J18" s="27"/>
      <c r="K18" s="27"/>
      <c r="L18" s="27"/>
      <c r="M18" s="27"/>
      <c r="N18" s="27"/>
      <c r="O18" s="27"/>
      <c r="P18" s="114">
        <v>46638</v>
      </c>
    </row>
    <row r="19" spans="2:16" ht="14.1" customHeight="1" thickBot="1" x14ac:dyDescent="0.4">
      <c r="B19" s="13" t="s">
        <v>43</v>
      </c>
      <c r="C19" s="29"/>
      <c r="D19" s="27">
        <v>46340</v>
      </c>
      <c r="E19" s="30">
        <v>46456</v>
      </c>
      <c r="F19" s="30">
        <v>46597</v>
      </c>
      <c r="G19" s="30">
        <v>46611</v>
      </c>
      <c r="H19" s="30">
        <v>46625</v>
      </c>
      <c r="I19" s="30">
        <v>46637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113</v>
      </c>
      <c r="F20" s="33">
        <f>IF(ISNUMBER(F18),F19-F18+1,"")</f>
        <v>141</v>
      </c>
      <c r="G20" s="33">
        <f>IF(ISNUMBER(G18),G19-G18+1,"")</f>
        <v>14</v>
      </c>
      <c r="H20" s="33">
        <f>IF(ISNUMBER(H18),H19-H18+1,"")</f>
        <v>14</v>
      </c>
      <c r="I20" s="33">
        <f t="shared" ref="I20:O20" si="0">IF(ISNUMBER(I18),I19-I18+1,"")</f>
        <v>12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>
        <v>0.34930555555555554</v>
      </c>
      <c r="D23" s="112">
        <v>0.35138888888888886</v>
      </c>
      <c r="E23" s="36" t="s">
        <v>48</v>
      </c>
      <c r="F23" s="154" t="s">
        <v>187</v>
      </c>
      <c r="G23" s="154"/>
      <c r="H23" s="154"/>
      <c r="I23" s="154"/>
      <c r="J23" s="102">
        <v>0.80555555555555558</v>
      </c>
      <c r="K23" s="102">
        <v>0.80763888888888891</v>
      </c>
      <c r="L23" s="112" t="s">
        <v>164</v>
      </c>
      <c r="M23" s="154" t="s">
        <v>194</v>
      </c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>
        <v>0.35347222222222224</v>
      </c>
      <c r="D25" s="112">
        <v>0.35486111111111113</v>
      </c>
      <c r="E25" s="109" t="s">
        <v>170</v>
      </c>
      <c r="F25" s="154" t="s">
        <v>186</v>
      </c>
      <c r="G25" s="154"/>
      <c r="H25" s="154"/>
      <c r="I25" s="154"/>
      <c r="J25" s="102">
        <v>0.81041666666666667</v>
      </c>
      <c r="K25" s="102">
        <v>0.81111111111111112</v>
      </c>
      <c r="L25" s="36" t="s">
        <v>49</v>
      </c>
      <c r="M25" s="154" t="s">
        <v>193</v>
      </c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0.14583333333333334</v>
      </c>
      <c r="D30" s="43"/>
      <c r="E30" s="43"/>
      <c r="F30" s="43"/>
      <c r="G30" s="43"/>
      <c r="H30" s="43"/>
      <c r="I30" s="43"/>
      <c r="J30" s="43"/>
      <c r="K30" s="44"/>
      <c r="L30" s="43">
        <v>2.0833333333333332E-2</v>
      </c>
      <c r="M30" s="43"/>
      <c r="N30" s="43"/>
      <c r="O30" s="45">
        <v>0.21875</v>
      </c>
      <c r="P30" s="46">
        <f>SUM(C30:J30,L30:N30)</f>
        <v>0.16666666666666669</v>
      </c>
    </row>
    <row r="31" spans="2:16" ht="14.1" customHeight="1" x14ac:dyDescent="0.35">
      <c r="B31" s="37" t="s">
        <v>169</v>
      </c>
      <c r="C31" s="47">
        <v>0.1736111111111111</v>
      </c>
      <c r="D31" s="7">
        <v>0.24236111111111111</v>
      </c>
      <c r="E31" s="7"/>
      <c r="F31" s="7"/>
      <c r="G31" s="7"/>
      <c r="H31" s="7"/>
      <c r="I31" s="7"/>
      <c r="J31" s="7"/>
      <c r="K31" s="7">
        <v>1.9444444444444445E-2</v>
      </c>
      <c r="L31" s="7"/>
      <c r="M31" s="7"/>
      <c r="N31" s="7"/>
      <c r="O31" s="48"/>
      <c r="P31" s="46">
        <f>SUM(C31:N31)</f>
        <v>0.43541666666666662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0.1736111111111111</v>
      </c>
      <c r="D34" s="106">
        <f t="shared" ref="D34:P34" si="1">D31-D32-D33</f>
        <v>0.24236111111111111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1.9444444444444445E-2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0.43541666666666662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188</v>
      </c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348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-162.30000000000001</v>
      </c>
      <c r="D72" s="60">
        <v>-164.3</v>
      </c>
      <c r="E72" s="96" t="s">
        <v>118</v>
      </c>
      <c r="F72" s="60">
        <v>19.5</v>
      </c>
      <c r="G72" s="60">
        <v>19.3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-156.4</v>
      </c>
      <c r="D73" s="60">
        <v>-160.30000000000001</v>
      </c>
      <c r="E73" s="98" t="s">
        <v>122</v>
      </c>
      <c r="F73" s="60">
        <v>38.1</v>
      </c>
      <c r="G73" s="60">
        <v>36.200000000000003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-207.8</v>
      </c>
      <c r="D74" s="60">
        <v>-204.1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-125.2</v>
      </c>
      <c r="D75" s="60">
        <v>-131.80000000000001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30.8</v>
      </c>
      <c r="D76" s="60">
        <v>28.9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28.6</v>
      </c>
      <c r="D77" s="60">
        <v>27.4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23.6</v>
      </c>
      <c r="D78" s="60">
        <v>22.5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</v>
      </c>
      <c r="D79" s="60">
        <v>21.1</v>
      </c>
      <c r="E79" s="96" t="s">
        <v>152</v>
      </c>
      <c r="F79" s="60">
        <v>15.5</v>
      </c>
      <c r="G79" s="60">
        <v>8.6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1.2999999999999999E-5</v>
      </c>
      <c r="D80" s="115">
        <v>1.31E-5</v>
      </c>
      <c r="E80" s="98" t="s">
        <v>157</v>
      </c>
      <c r="F80" s="60">
        <v>50.7</v>
      </c>
      <c r="G80" s="60">
        <v>74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192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2025-09-21T19:43:49Z</dcterms:modified>
</cp:coreProperties>
</file>