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32A2879E-3F74-43D0-901A-106816AC026D}" xr6:coauthVersionLast="47" xr6:coauthVersionMax="47" xr10:uidLastSave="{00000000-0000-0000-0000-000000000000}"/>
  <bookViews>
    <workbookView xWindow="25488" yWindow="714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<sst xmlns="http://schemas.openxmlformats.org/spreadsheetml/2006/main" count="220" uniqueCount="205">
  <si>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</si>
  <si>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</si>
  <si>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</si>
  <si>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</si>
  <si>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</si>
  <si>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</si>
  <si>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</si>
  <si>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</si>
  <si>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</si>
  <si>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</si>
  <si>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</si>
  <si>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</si>
  <si>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</si>
  <si>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</si>
  <si>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</si>
  <si>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</si>
  <si>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</si>
  <si>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</si>
  <si>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</si>
  <si>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</si>
  <si>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</si>
  <si>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</si>
  <si>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</si>
  <si>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</si>
  <si>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</si>
  <si>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</si>
  <si>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</si>
  <si>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</si>
  <si>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</si>
  <si>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</si>
  <si>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</si>
  <si>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</si>
  <si>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</si>
  <si>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</si>
  <si>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</si>
  <si>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</si>
  <si>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</si>
  <si>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</si>
  <si>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</si>
  <si>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</si>
  <si>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</si>
  <si>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</si>
  <si>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</si>
  <si>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</si>
  <si>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</si>
  <si>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</si>
  <si>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</si>
  <si>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</si>
  <si>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</si>
  <si>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</si>
  <si>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</si>
  <si>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</si>
  <si>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</si>
  <si>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</si>
  <si>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</si>
  <si>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</si>
  <si>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</si>
  <si>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</si>
  <si>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</si>
  <si>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</si>
  <si>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</si>
  <si>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</si>
  <si>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</si>
  <si>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</si>
  <si>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</si>
  <si>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</si>
  <si>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</si>
  <si>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</si>
  <si>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</si>
  <si>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</si>
  <si>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</si>
  <si>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</si>
  <si>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</si>
  <si>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</si>
  <si>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</si>
  <si>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</si>
  <si>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</si>
  <si>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</si>
  <si>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</si>
  <si>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</si>
  <si>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</si>
  <si>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</si>
  <si>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</si>
  <si>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</si>
  <si>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</si>
  <si>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</si>
  <si>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</si>
  <si>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</si>
  <si>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</si>
  <si>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</si>
  <si>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</si>
  <si>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</si>
  <si>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</si>
  <si>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</si>
  <si>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</si>
  <si>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</si>
  <si>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</si>
  <si>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</si>
  <si>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</si>
  <si>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</si>
  <si>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</si>
  <si>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</si>
  <si>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</si>
  <si>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</si>
  <si>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</si>
  <si>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</si>
  <si>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</si>
  <si>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</si>
  <si>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</si>
  <si>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</si>
  <si>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</si>
  <si>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</si>
  <si>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</si>
  <si>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</si>
  <si>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</si>
  <si>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</si>
  <si>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</si>
  <si>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</si>
  <si>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</si>
  <si>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</si>
  <si>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</si>
  <si>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</si>
  <si>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</si>
  <si>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</si>
  <si>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</si>
  <si>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</si>
  <si>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</si>
  <si>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</si>
  <si>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</si>
  <si>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</si>
  <si>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</si>
  <si>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</si>
  <si>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</si>
  <si>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</si>
  <si>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</si>
  <si>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</si>
  <si>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</si>
  <si>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</si>
  <si>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</si>
  <si>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</si>
  <si>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</si>
  <si>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</si>
  <si>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</si>
  <si>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</si>
  <si>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</si>
  <si>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</si>
  <si>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</si>
  <si>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</si>
  <si>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</si>
  <si>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</si>
  <si>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</si>
  <si>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</si>
  <si>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</si>
  <si>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</si>
  <si>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</si>
  <si>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</si>
  <si>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</si>
  <si>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</si>
  <si>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</si>
  <si>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</si>
  <si>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</si>
  <si>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</si>
  <si>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</si>
  <si>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</si>
  <si>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</si>
  <si>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</si>
  <si>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</si>
  <si>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</si>
  <si>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</si>
  <si>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</si>
  <si>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</si>
  <si>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</si>
  <si>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</si>
  <si>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</si>
  <si>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</si>
  <si>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</si>
  <si>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</si>
  <si>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</si>
  <si>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</si>
  <si>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</si>
  <si>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</si>
  <si>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</si>
  <si>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</si>
  <si>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KAMP</t>
    <phoneticPr fontId="3" type="noConversion"/>
  </si>
  <si>
    <t>M_044203-044204</t>
    <phoneticPr fontId="3" type="noConversion"/>
  </si>
  <si>
    <t>T_044257</t>
    <phoneticPr fontId="3" type="noConversion"/>
  </si>
  <si>
    <t>T_044260</t>
    <phoneticPr fontId="3" type="noConversion"/>
  </si>
  <si>
    <t>ENG-KSP</t>
    <phoneticPr fontId="3" type="noConversion"/>
  </si>
  <si>
    <t>E_044390-044391</t>
    <phoneticPr fontId="3" type="noConversion"/>
  </si>
  <si>
    <t>WSW</t>
    <phoneticPr fontId="3" type="noConversion"/>
  </si>
  <si>
    <t>NNE</t>
    <phoneticPr fontId="3" type="noConversion"/>
  </si>
  <si>
    <t>NW</t>
    <phoneticPr fontId="3" type="noConversion"/>
  </si>
  <si>
    <t>TMT</t>
    <phoneticPr fontId="3" type="noConversion"/>
  </si>
  <si>
    <t>HA limit으로 BLG #317-320/322/324-327/330 스킵 함</t>
    <phoneticPr fontId="3" type="noConversion"/>
  </si>
  <si>
    <t>T_044257/T_044260 HA limit으로 망원경이 멈추면서 별이 흐름</t>
    <phoneticPr fontId="3" type="noConversion"/>
  </si>
  <si>
    <t>E_044390-044391 full shutter가 닫히지 않아서 FSA Recycle후 정상화 됨</t>
    <phoneticPr fontId="3" type="noConversion"/>
  </si>
  <si>
    <t>6s/22k 11s/22k 15s/24k 19s/21k</t>
    <phoneticPr fontId="3" type="noConversion"/>
  </si>
  <si>
    <t>-</t>
    <phoneticPr fontId="3" type="noConversion"/>
  </si>
  <si>
    <t>52s/28k 24s/29k</t>
    <phoneticPr fontId="3" type="noConversion"/>
  </si>
  <si>
    <t>E_044434-044435</t>
    <phoneticPr fontId="3" type="noConversion"/>
  </si>
  <si>
    <t>D_044431-044432</t>
    <phoneticPr fontId="3" type="noConversion"/>
  </si>
  <si>
    <t>D_044431-044432 돔에 가려짐 /돔 셔터 컨트롤 재실행 후 정상화 됨</t>
    <phoneticPr fontId="3" type="noConversion"/>
  </si>
  <si>
    <t>32s/22k 22s/24k 14s/23k 8s/20k</t>
    <phoneticPr fontId="3" type="noConversion"/>
  </si>
  <si>
    <t>E_044434-044435 박명으로 노출값이 높게 나타남</t>
    <phoneticPr fontId="3" type="noConversion"/>
  </si>
  <si>
    <t>월령 40% 이상으로 방풍막 연결 1번 7회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</si>
</sst>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10" sqref="D10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45913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0.38541666666666669</v>
      </c>
      <c r="D9" s="8">
        <v>2.2000000000000002</v>
      </c>
      <c r="E9" s="8">
        <v>8.8000000000000007</v>
      </c>
      <c r="F9" s="8">
        <v>54.7</v>
      </c>
      <c r="G9" s="36" t="s">
        <v>189</v>
      </c>
      <c r="H9" s="8">
        <v>1.7</v>
      </c>
      <c r="I9" s="36">
        <v>66.3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1.5</v>
      </c>
      <c r="E10" s="8">
        <v>9</v>
      </c>
      <c r="F10" s="8">
        <v>57.4</v>
      </c>
      <c r="G10" s="36" t="s">
        <v>190</v>
      </c>
      <c r="H10" s="8">
        <v>0.7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0.78194444444444444</v>
      </c>
      <c r="D11" s="15">
        <v>1.5</v>
      </c>
      <c r="E11" s="15">
        <v>7.4</v>
      </c>
      <c r="F11" s="15">
        <v>60.5</v>
      </c>
      <c r="G11" s="36" t="s">
        <v>191</v>
      </c>
      <c r="H11" s="15">
        <v>1.6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24.396527777777777</v>
      </c>
      <c r="D12" s="19">
        <f>AVERAGE(D9:D11)</f>
        <v>1.7333333333333334</v>
      </c>
      <c r="E12" s="19">
        <f>AVERAGE(E9:E11)</f>
        <v>8.4</v>
      </c>
      <c r="F12" s="20">
        <f>AVERAGE(F9:F11)</f>
        <v>57.533333333333331</v>
      </c>
      <c r="G12" s="21"/>
      <c r="H12" s="22">
        <f>AVERAGE(H9:H11)</f>
        <v>1.3333333333333333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183</v>
      </c>
      <c r="G16" s="27" t="s">
        <v>187</v>
      </c>
      <c r="H16" s="27" t="s">
        <v>192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0.33888888888888891</v>
      </c>
      <c r="D17" s="28">
        <v>0.34027777777777779</v>
      </c>
      <c r="E17" s="28">
        <v>0.35486111111111113</v>
      </c>
      <c r="F17" s="28">
        <v>0.55833333333333335</v>
      </c>
      <c r="G17" s="28">
        <v>0.62152777777777779</v>
      </c>
      <c r="H17" s="28">
        <v>0.78472222222222221</v>
      </c>
      <c r="I17" s="28">
        <v>0.81111111111111112</v>
      </c>
      <c r="J17" s="28"/>
      <c r="K17" s="28"/>
      <c r="L17" s="28"/>
      <c r="M17" s="28"/>
      <c r="N17" s="28"/>
      <c r="O17" s="28"/>
      <c r="P17" s="28">
        <v>0.82499999999999996</v>
      </c>
    </row>
    <row r="18" spans="2:16" ht="14.1" customHeight="1" x14ac:dyDescent="0.35">
      <c r="B18" s="35" t="s">
        <v>42</v>
      </c>
      <c r="C18" s="27">
        <v>44122</v>
      </c>
      <c r="D18" s="27">
        <v>44123</v>
      </c>
      <c r="E18" s="27">
        <v>44136</v>
      </c>
      <c r="F18" s="27">
        <v>44269</v>
      </c>
      <c r="G18" s="27">
        <v>44311</v>
      </c>
      <c r="H18" s="27">
        <v>44419</v>
      </c>
      <c r="I18" s="27">
        <v>44436</v>
      </c>
      <c r="J18" s="27"/>
      <c r="K18" s="27"/>
      <c r="L18" s="27"/>
      <c r="M18" s="27"/>
      <c r="N18" s="27"/>
      <c r="O18" s="27"/>
      <c r="P18" s="114">
        <v>44449</v>
      </c>
    </row>
    <row r="19" spans="2:16" ht="14.1" customHeight="1" thickBot="1" x14ac:dyDescent="0.4">
      <c r="B19" s="13" t="s">
        <v>43</v>
      </c>
      <c r="C19" s="29"/>
      <c r="D19" s="27">
        <v>44135</v>
      </c>
      <c r="E19" s="30">
        <v>44268</v>
      </c>
      <c r="F19" s="30">
        <v>44310</v>
      </c>
      <c r="G19" s="30">
        <v>44418</v>
      </c>
      <c r="H19" s="30">
        <v>44435</v>
      </c>
      <c r="I19" s="30">
        <v>44448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133</v>
      </c>
      <c r="F20" s="33">
        <f>IF(ISNUMBER(F18),F19-F18+1,"")</f>
        <v>42</v>
      </c>
      <c r="G20" s="33">
        <f>IF(ISNUMBER(G18),G19-G18+1,"")</f>
        <v>108</v>
      </c>
      <c r="H20" s="33">
        <f>IF(ISNUMBER(H18),H19-H18+1,"")</f>
        <v>17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>
        <v>0.34513888888888888</v>
      </c>
      <c r="D23" s="112">
        <v>0.34861111111111109</v>
      </c>
      <c r="E23" s="36" t="s">
        <v>48</v>
      </c>
      <c r="F23" s="154" t="s">
        <v>196</v>
      </c>
      <c r="G23" s="154"/>
      <c r="H23" s="154"/>
      <c r="I23" s="154"/>
      <c r="J23" s="102">
        <v>0.81180555555555556</v>
      </c>
      <c r="K23" s="102">
        <v>0.81458333333333333</v>
      </c>
      <c r="L23" s="112" t="s">
        <v>164</v>
      </c>
      <c r="M23" s="154" t="s">
        <v>198</v>
      </c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 t="s">
        <v>197</v>
      </c>
      <c r="D25" s="112" t="s">
        <v>197</v>
      </c>
      <c r="E25" s="109" t="s">
        <v>170</v>
      </c>
      <c r="F25" s="154" t="s">
        <v>197</v>
      </c>
      <c r="G25" s="154"/>
      <c r="H25" s="154"/>
      <c r="I25" s="154"/>
      <c r="J25" s="102">
        <v>0.81666666666666665</v>
      </c>
      <c r="K25" s="102">
        <v>0.82013888888888886</v>
      </c>
      <c r="L25" s="36" t="s">
        <v>49</v>
      </c>
      <c r="M25" s="154" t="s">
        <v>202</v>
      </c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0.17152777777777778</v>
      </c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0.16180555555555556</v>
      </c>
      <c r="P30" s="46">
        <f>SUM(C30:J30,L30:N30)</f>
        <v>0.23402777777777778</v>
      </c>
    </row>
    <row r="31" spans="2:16" ht="14.1" customHeight="1" x14ac:dyDescent="0.35">
      <c r="B31" s="37" t="s">
        <v>169</v>
      </c>
      <c r="C31" s="47">
        <v>0.20208333333333334</v>
      </c>
      <c r="D31" s="7">
        <v>0.16319444444444445</v>
      </c>
      <c r="E31" s="7">
        <v>6.3194444444444442E-2</v>
      </c>
      <c r="F31" s="7"/>
      <c r="G31" s="7"/>
      <c r="H31" s="7"/>
      <c r="I31" s="7"/>
      <c r="J31" s="7"/>
      <c r="K31" s="7">
        <v>2.6388888888888889E-2</v>
      </c>
      <c r="L31" s="7"/>
      <c r="M31" s="7"/>
      <c r="N31" s="7"/>
      <c r="O31" s="48"/>
      <c r="P31" s="46">
        <f>SUM(C31:N31)</f>
        <v>0.45486111111111116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0.20208333333333334</v>
      </c>
      <c r="D34" s="106">
        <f t="shared" ref="D34:P34" si="1">D31-D32-D33</f>
        <v>0.16319444444444445</v>
      </c>
      <c r="E34" s="106">
        <f t="shared" si="1"/>
        <v>6.3194444444444442E-2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2.6388888888888889E-2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0.45486111111111116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184</v>
      </c>
      <c r="D36" s="145"/>
      <c r="E36" s="144" t="s">
        <v>185</v>
      </c>
      <c r="F36" s="145"/>
      <c r="G36" s="144" t="s">
        <v>186</v>
      </c>
      <c r="H36" s="145"/>
      <c r="I36" s="144" t="s">
        <v>188</v>
      </c>
      <c r="J36" s="145"/>
      <c r="K36" s="144" t="s">
        <v>200</v>
      </c>
      <c r="L36" s="145"/>
      <c r="M36" s="144" t="s">
        <v>199</v>
      </c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193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194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195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201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 t="s">
        <v>203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1493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-162.47399999999999</v>
      </c>
      <c r="D72" s="60">
        <v>-164.208</v>
      </c>
      <c r="E72" s="96" t="s">
        <v>118</v>
      </c>
      <c r="F72" s="60">
        <v>20.39</v>
      </c>
      <c r="G72" s="60">
        <v>19.260000000000002</v>
      </c>
      <c r="H72" s="97"/>
      <c r="I72" s="93" t="s">
        <v>119</v>
      </c>
      <c r="J72" s="59">
        <v>0</v>
      </c>
      <c r="K72" s="94" t="s">
        <v>172</v>
      </c>
      <c r="L72" s="59">
        <v>1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-156.797</v>
      </c>
      <c r="D73" s="60">
        <v>-160.018</v>
      </c>
      <c r="E73" s="98" t="s">
        <v>122</v>
      </c>
      <c r="F73" s="60">
        <v>38.020000000000003</v>
      </c>
      <c r="G73" s="60">
        <v>34.53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-212.73599999999999</v>
      </c>
      <c r="D74" s="60">
        <v>-205.71109999999999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-125.935</v>
      </c>
      <c r="D75" s="60">
        <v>-131.24100000000001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30.707000000000001</v>
      </c>
      <c r="D76" s="60">
        <v>29.254999999999999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28.786999999999999</v>
      </c>
      <c r="D77" s="60">
        <v>27.814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23.87</v>
      </c>
      <c r="D78" s="60">
        <v>22.891999999999999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22.27</v>
      </c>
      <c r="D79" s="60">
        <v>21.486999999999998</v>
      </c>
      <c r="E79" s="96" t="s">
        <v>152</v>
      </c>
      <c r="F79" s="60">
        <v>15.4</v>
      </c>
      <c r="G79" s="60">
        <v>9.4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1.2E-5</v>
      </c>
      <c r="D80" s="115">
        <v>1.2300000000000001E-5</v>
      </c>
      <c r="E80" s="98" t="s">
        <v>157</v>
      </c>
      <c r="F80" s="60">
        <v>52.6</v>
      </c>
      <c r="G80" s="60">
        <v>65.400000000000006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204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2025-09-13T20:00:38Z</dcterms:modified>
</cp:coreProperties>
</file>