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B998BB2D-6E99-424A-B00A-9A9499178CA7}" xr6:coauthVersionLast="47" xr6:coauthVersionMax="47" xr10:uidLastSave="{00000000-0000-0000-0000-000000000000}"/>
  <bookViews>
    <workbookView xWindow="25800" yWindow="1124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<sst xmlns="http://schemas.openxmlformats.org/spreadsheetml/2006/main" count="216" uniqueCount="202">
  <si>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</si>
  <si>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</si>
  <si>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</si>
  <si>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</si>
  <si>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</si>
  <si>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</si>
  <si>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</si>
  <si>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</si>
  <si>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</si>
  <si>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</si>
  <si>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</si>
  <si>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</si>
  <si>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</si>
  <si>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</si>
  <si>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</si>
  <si>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</si>
  <si>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</si>
  <si>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</si>
  <si>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</si>
  <si>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</si>
  <si>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</si>
  <si>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</si>
  <si>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</si>
  <si>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</si>
  <si>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</si>
  <si>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</si>
  <si>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</si>
  <si>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</si>
  <si>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</si>
  <si>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</si>
  <si>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</si>
  <si>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</si>
  <si>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</si>
  <si>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</si>
  <si>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</si>
  <si>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</si>
  <si>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</si>
  <si>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</si>
  <si>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</si>
  <si>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</si>
  <si>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</si>
  <si>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</si>
  <si>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</si>
  <si>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</si>
  <si>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</si>
  <si>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</si>
  <si>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</si>
  <si>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</si>
  <si>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</si>
  <si>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</si>
  <si>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</si>
  <si>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</si>
  <si>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</si>
  <si>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</si>
  <si>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</si>
  <si>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</si>
  <si>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</si>
  <si>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</si>
  <si>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</si>
  <si>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</si>
  <si>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</si>
  <si>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</si>
  <si>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</si>
  <si>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</si>
  <si>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</si>
  <si>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</si>
  <si>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</si>
  <si>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</si>
  <si>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</si>
  <si>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</si>
  <si>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</si>
  <si>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</si>
  <si>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</si>
  <si>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</si>
  <si>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</si>
  <si>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</si>
  <si>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</si>
  <si>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</si>
  <si>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</si>
  <si>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</si>
  <si>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</si>
  <si>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</si>
  <si>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</si>
  <si>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</si>
  <si>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</si>
  <si>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</si>
  <si>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</si>
  <si>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</si>
  <si>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</si>
  <si>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</si>
  <si>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</si>
  <si>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</si>
  <si>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</si>
  <si>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</si>
  <si>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</si>
  <si>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</si>
  <si>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</si>
  <si>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</si>
  <si>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</si>
  <si>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</si>
  <si>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</si>
  <si>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</si>
  <si>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</si>
  <si>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</si>
  <si>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</si>
  <si>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</si>
  <si>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</si>
  <si>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</si>
  <si>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</si>
  <si>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</si>
  <si>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</si>
  <si>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</si>
  <si>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</si>
  <si>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</si>
  <si>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</si>
  <si>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</si>
  <si>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</si>
  <si>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</si>
  <si>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</si>
  <si>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</si>
  <si>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</si>
  <si>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</si>
  <si>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</si>
  <si>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</si>
  <si>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</si>
  <si>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</si>
  <si>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</si>
  <si>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</si>
  <si>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</si>
  <si>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</si>
  <si>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</si>
  <si>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</si>
  <si>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</si>
  <si>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</si>
  <si>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</si>
  <si>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</si>
  <si>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</si>
  <si>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</si>
  <si>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</si>
  <si>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</si>
  <si>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</si>
  <si>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</si>
  <si>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</si>
  <si>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</si>
  <si>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</si>
  <si>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</si>
  <si>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</si>
  <si>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</si>
  <si>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</si>
  <si>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</si>
  <si>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</si>
  <si>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</si>
  <si>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</si>
  <si>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</si>
  <si>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</si>
  <si>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</si>
  <si>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</si>
  <si>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</si>
  <si>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</si>
  <si>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</si>
  <si>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</si>
  <si>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</si>
  <si>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</si>
  <si>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</si>
  <si>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</si>
  <si>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</si>
  <si>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</si>
  <si>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</si>
  <si>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</si>
  <si>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</si>
  <si>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</si>
  <si>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</si>
  <si>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</si>
  <si>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</si>
  <si>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</si>
  <si>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</si>
  <si>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</si>
  <si>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</si>
  <si>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</si>
  <si>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</si>
  <si>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</si>
  <si>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</si>
  <si>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</si>
  <si>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KAMP</t>
    <phoneticPr fontId="3" type="noConversion"/>
  </si>
  <si>
    <t>T_043940</t>
    <phoneticPr fontId="3" type="noConversion"/>
  </si>
  <si>
    <t>T_043944</t>
    <phoneticPr fontId="3" type="noConversion"/>
  </si>
  <si>
    <t>HA limit으로 BLG #317-320/322/323-330/332-333 스킵 함</t>
    <phoneticPr fontId="3" type="noConversion"/>
  </si>
  <si>
    <t>T_043940/T_043944 HA limit으로 망원경이 멈추면서 별이 흐름</t>
    <phoneticPr fontId="3" type="noConversion"/>
  </si>
  <si>
    <t>M_044091-044092:N</t>
    <phoneticPr fontId="3" type="noConversion"/>
  </si>
  <si>
    <t>I_044084</t>
    <phoneticPr fontId="3" type="noConversion"/>
  </si>
  <si>
    <t>SSW</t>
    <phoneticPr fontId="3" type="noConversion"/>
  </si>
  <si>
    <t>SSE</t>
    <phoneticPr fontId="3" type="noConversion"/>
  </si>
  <si>
    <t>TMT</t>
    <phoneticPr fontId="3" type="noConversion"/>
  </si>
  <si>
    <t>ENG-KSP</t>
    <phoneticPr fontId="3" type="noConversion"/>
  </si>
  <si>
    <t>I_044084 filter I와 초점 값 누락 됨</t>
    <phoneticPr fontId="3" type="noConversion"/>
  </si>
  <si>
    <t>11s/20k 20s/24k 27s/21k</t>
    <phoneticPr fontId="3" type="noConversion"/>
  </si>
  <si>
    <t>28s/23k 38s/20k</t>
    <phoneticPr fontId="3" type="noConversion"/>
  </si>
  <si>
    <t>60s/26k 40s/27k 27s/26k 15s/21k</t>
    <phoneticPr fontId="3" type="noConversion"/>
  </si>
  <si>
    <t>8s/24k</t>
    <phoneticPr fontId="3" type="noConversion"/>
  </si>
  <si>
    <t>E_044106-044107</t>
    <phoneticPr fontId="3" type="noConversion"/>
  </si>
  <si>
    <t>E_044106-044107 박명으로 노출값이 높게 나타남</t>
    <phoneticPr fontId="3" type="noConversion"/>
  </si>
  <si>
    <t>월령 40% 이상으로 방풍막 연결 1번 10회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</si>
</sst>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L72" sqref="L7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45912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0.38472222222222224</v>
      </c>
      <c r="D9" s="8">
        <v>2</v>
      </c>
      <c r="E9" s="8">
        <v>6.7</v>
      </c>
      <c r="F9" s="8">
        <v>67.8</v>
      </c>
      <c r="G9" s="36" t="s">
        <v>190</v>
      </c>
      <c r="H9" s="8">
        <v>1.3</v>
      </c>
      <c r="I9" s="36">
        <v>75.900000000000006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</v>
      </c>
      <c r="E10" s="8">
        <v>4.7</v>
      </c>
      <c r="F10" s="8">
        <v>72.2</v>
      </c>
      <c r="G10" s="36" t="s">
        <v>191</v>
      </c>
      <c r="H10" s="8">
        <v>3.8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0.78333333333333333</v>
      </c>
      <c r="D11" s="15">
        <v>1.4</v>
      </c>
      <c r="E11" s="15">
        <v>6.3</v>
      </c>
      <c r="F11" s="15">
        <v>64.2</v>
      </c>
      <c r="G11" s="36" t="s">
        <v>190</v>
      </c>
      <c r="H11" s="15">
        <v>0.4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24.398611111111112</v>
      </c>
      <c r="D12" s="19">
        <f>AVERAGE(D9:D11)</f>
        <v>1.8</v>
      </c>
      <c r="E12" s="19">
        <f>AVERAGE(E9:E11)</f>
        <v>5.8999999999999995</v>
      </c>
      <c r="F12" s="20">
        <f>AVERAGE(F9:F11)</f>
        <v>68.066666666666663</v>
      </c>
      <c r="G12" s="21"/>
      <c r="H12" s="22">
        <f>AVERAGE(H9:H11)</f>
        <v>1.8333333333333333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193</v>
      </c>
      <c r="H16" s="27" t="s">
        <v>192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0.33194444444444443</v>
      </c>
      <c r="D17" s="28">
        <v>0.33333333333333331</v>
      </c>
      <c r="E17" s="28">
        <v>0.35625000000000001</v>
      </c>
      <c r="F17" s="28">
        <v>0.56180555555555556</v>
      </c>
      <c r="G17" s="28">
        <v>0.62708333333333333</v>
      </c>
      <c r="H17" s="28">
        <v>0.79027777777777775</v>
      </c>
      <c r="I17" s="28">
        <v>0.81180555555555556</v>
      </c>
      <c r="J17" s="28"/>
      <c r="K17" s="28"/>
      <c r="L17" s="28"/>
      <c r="M17" s="28"/>
      <c r="N17" s="28"/>
      <c r="O17" s="28"/>
      <c r="P17" s="28">
        <v>0.8256944444444444</v>
      </c>
    </row>
    <row r="18" spans="2:16" ht="14.1" customHeight="1" x14ac:dyDescent="0.35">
      <c r="B18" s="35" t="s">
        <v>42</v>
      </c>
      <c r="C18" s="27">
        <v>43801</v>
      </c>
      <c r="D18" s="27">
        <v>43802</v>
      </c>
      <c r="E18" s="27">
        <v>43815</v>
      </c>
      <c r="F18" s="27">
        <v>43945</v>
      </c>
      <c r="G18" s="27">
        <v>43989</v>
      </c>
      <c r="H18" s="27">
        <v>44094</v>
      </c>
      <c r="I18" s="27">
        <v>44108</v>
      </c>
      <c r="J18" s="27"/>
      <c r="K18" s="27"/>
      <c r="L18" s="27"/>
      <c r="M18" s="27"/>
      <c r="N18" s="27"/>
      <c r="O18" s="27"/>
      <c r="P18" s="114">
        <v>44121</v>
      </c>
    </row>
    <row r="19" spans="2:16" ht="14.1" customHeight="1" thickBot="1" x14ac:dyDescent="0.4">
      <c r="B19" s="13" t="s">
        <v>43</v>
      </c>
      <c r="C19" s="29"/>
      <c r="D19" s="27">
        <v>43814</v>
      </c>
      <c r="E19" s="30">
        <v>43944</v>
      </c>
      <c r="F19" s="30">
        <v>43988</v>
      </c>
      <c r="G19" s="30">
        <v>44093</v>
      </c>
      <c r="H19" s="30">
        <v>44107</v>
      </c>
      <c r="I19" s="30">
        <v>44120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130</v>
      </c>
      <c r="F20" s="33">
        <f>IF(ISNUMBER(F18),F19-F18+1,"")</f>
        <v>44</v>
      </c>
      <c r="G20" s="33">
        <f>IF(ISNUMBER(G18),G19-G18+1,"")</f>
        <v>105</v>
      </c>
      <c r="H20" s="33">
        <f>IF(ISNUMBER(H18),H19-H18+1,"")</f>
        <v>14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>
        <v>0.34583333333333333</v>
      </c>
      <c r="D24" s="102">
        <v>0.34791666666666665</v>
      </c>
      <c r="E24" s="109" t="s">
        <v>177</v>
      </c>
      <c r="F24" s="165" t="s">
        <v>195</v>
      </c>
      <c r="G24" s="165"/>
      <c r="H24" s="165"/>
      <c r="I24" s="165"/>
      <c r="J24" s="102">
        <v>0.8125</v>
      </c>
      <c r="K24" s="102">
        <v>0.81666666666666665</v>
      </c>
      <c r="L24" s="36" t="s">
        <v>175</v>
      </c>
      <c r="M24" s="165" t="s">
        <v>197</v>
      </c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>
        <v>0.35138888888888886</v>
      </c>
      <c r="D26" s="102">
        <v>0.35208333333333336</v>
      </c>
      <c r="E26" s="109" t="s">
        <v>164</v>
      </c>
      <c r="F26" s="165" t="s">
        <v>196</v>
      </c>
      <c r="G26" s="165"/>
      <c r="H26" s="165"/>
      <c r="I26" s="165"/>
      <c r="J26" s="102">
        <v>0.82013888888888886</v>
      </c>
      <c r="K26" s="102">
        <v>0.82013888888888886</v>
      </c>
      <c r="L26" s="36" t="s">
        <v>176</v>
      </c>
      <c r="M26" s="165" t="s">
        <v>198</v>
      </c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0.17430555555555555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0.16111111111111112</v>
      </c>
      <c r="P30" s="46">
        <f>SUM(C30:J30,L30:N30)</f>
        <v>0.23680555555555555</v>
      </c>
    </row>
    <row r="31" spans="2:16" ht="14.1" customHeight="1" x14ac:dyDescent="0.35">
      <c r="B31" s="37" t="s">
        <v>169</v>
      </c>
      <c r="C31" s="47">
        <v>0.20555555555555555</v>
      </c>
      <c r="D31" s="7">
        <v>0.16319444444444445</v>
      </c>
      <c r="E31" s="7">
        <v>6.5277777777777782E-2</v>
      </c>
      <c r="F31" s="7"/>
      <c r="G31" s="7"/>
      <c r="H31" s="7"/>
      <c r="I31" s="7"/>
      <c r="J31" s="7"/>
      <c r="K31" s="7">
        <v>2.1527777777777778E-2</v>
      </c>
      <c r="L31" s="7"/>
      <c r="M31" s="7"/>
      <c r="N31" s="7"/>
      <c r="O31" s="48"/>
      <c r="P31" s="46">
        <f>SUM(C31:N31)</f>
        <v>0.45555555555555555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0.20555555555555555</v>
      </c>
      <c r="D34" s="106">
        <f t="shared" ref="D34:P34" si="1">D31-D32-D33</f>
        <v>0.16319444444444445</v>
      </c>
      <c r="E34" s="106">
        <f t="shared" si="1"/>
        <v>6.5277777777777782E-2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2.1527777777777778E-2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0.45555555555555555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184</v>
      </c>
      <c r="D36" s="156"/>
      <c r="E36" s="155" t="s">
        <v>185</v>
      </c>
      <c r="F36" s="156"/>
      <c r="G36" s="155" t="s">
        <v>189</v>
      </c>
      <c r="H36" s="156"/>
      <c r="I36" s="155" t="s">
        <v>188</v>
      </c>
      <c r="J36" s="156"/>
      <c r="K36" s="155" t="s">
        <v>199</v>
      </c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194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200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1382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-162.358</v>
      </c>
      <c r="D72" s="60">
        <v>-164.798</v>
      </c>
      <c r="E72" s="96" t="s">
        <v>118</v>
      </c>
      <c r="F72" s="60">
        <v>20.05</v>
      </c>
      <c r="G72" s="60">
        <v>19.38</v>
      </c>
      <c r="H72" s="97"/>
      <c r="I72" s="93" t="s">
        <v>119</v>
      </c>
      <c r="J72" s="59">
        <v>0</v>
      </c>
      <c r="K72" s="94" t="s">
        <v>172</v>
      </c>
      <c r="L72" s="59">
        <v>1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-156.69900000000001</v>
      </c>
      <c r="D73" s="60">
        <v>-160.9</v>
      </c>
      <c r="E73" s="98" t="s">
        <v>122</v>
      </c>
      <c r="F73" s="60">
        <v>45.61</v>
      </c>
      <c r="G73" s="60">
        <v>34.57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-212.59299999999999</v>
      </c>
      <c r="D74" s="60">
        <v>-205.148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-125.764</v>
      </c>
      <c r="D75" s="60">
        <v>-133.09200000000001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30.609000000000002</v>
      </c>
      <c r="D76" s="60">
        <v>28.736999999999998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28.613</v>
      </c>
      <c r="D77" s="60">
        <v>27.297000000000001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23.664000000000001</v>
      </c>
      <c r="D78" s="60">
        <v>22.367000000000001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22.077999999999999</v>
      </c>
      <c r="D79" s="60">
        <v>20.882999999999999</v>
      </c>
      <c r="E79" s="96" t="s">
        <v>152</v>
      </c>
      <c r="F79" s="60">
        <v>15.3</v>
      </c>
      <c r="G79" s="60">
        <v>7.2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1.17E-5</v>
      </c>
      <c r="D80" s="115">
        <v>1.19E-5</v>
      </c>
      <c r="E80" s="98" t="s">
        <v>157</v>
      </c>
      <c r="F80" s="60">
        <v>50.5</v>
      </c>
      <c r="G80" s="60">
        <v>75.3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201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2025-09-12T19:55:46Z</dcterms:modified>
</cp:coreProperties>
</file>