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041259BA-9D72-47FA-AE96-1A272E8C30C3}" xr6:coauthVersionLast="47" xr6:coauthVersionMax="47" xr10:uidLastSave="{00000000-0000-0000-0000-000000000000}"/>
  <bookViews>
    <workbookView xWindow="26508" yWindow="1563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<sst xmlns="http://schemas.openxmlformats.org/spreadsheetml/2006/main" count="218" uniqueCount="204">
  <si>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</si>
  <si>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</si>
  <si>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</si>
  <si>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</si>
  <si>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</si>
  <si>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</si>
  <si>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</si>
  <si>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</si>
  <si>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</si>
  <si>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</si>
  <si>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</si>
  <si>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</si>
  <si>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</si>
  <si>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</si>
  <si>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</si>
  <si>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</si>
  <si>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</si>
  <si>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</si>
  <si>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</si>
  <si>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</si>
  <si>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</si>
  <si>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</si>
  <si>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</si>
  <si>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</si>
  <si>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</si>
  <si>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</si>
  <si>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</si>
  <si>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</si>
  <si>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</si>
  <si>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</si>
  <si>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</si>
  <si>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</si>
  <si>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</si>
  <si>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</si>
  <si>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</si>
  <si>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</si>
  <si>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</si>
  <si>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</si>
  <si>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</si>
  <si>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</si>
  <si>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</si>
  <si>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</si>
  <si>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</si>
  <si>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</si>
  <si>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</si>
  <si>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</si>
  <si>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</si>
  <si>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</si>
  <si>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</si>
  <si>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</si>
  <si>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</si>
  <si>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</si>
  <si>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</si>
  <si>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</si>
  <si>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</si>
  <si>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</si>
  <si>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</si>
  <si>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</si>
  <si>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</si>
  <si>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</si>
  <si>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</si>
  <si>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</si>
  <si>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</si>
  <si>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</si>
  <si>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</si>
  <si>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</si>
  <si>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</si>
  <si>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</si>
  <si>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</si>
  <si>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</si>
  <si>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</si>
  <si>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</si>
  <si>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</si>
  <si>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</si>
  <si>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</si>
  <si>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</si>
  <si>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</si>
  <si>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</si>
  <si>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</si>
  <si>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</si>
  <si>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</si>
  <si>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</si>
  <si>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</si>
  <si>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</si>
  <si>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</si>
  <si>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</si>
  <si>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</si>
  <si>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</si>
  <si>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</si>
  <si>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</si>
  <si>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</si>
  <si>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</si>
  <si>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</si>
  <si>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</si>
  <si>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</si>
  <si>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</si>
  <si>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</si>
  <si>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</si>
  <si>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</si>
  <si>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</si>
  <si>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</si>
  <si>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</si>
  <si>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</si>
  <si>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</si>
  <si>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</si>
  <si>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</si>
  <si>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</si>
  <si>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</si>
  <si>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</si>
  <si>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</si>
  <si>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</si>
  <si>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</si>
  <si>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</si>
  <si>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</si>
  <si>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</si>
  <si>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</si>
  <si>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</si>
  <si>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</si>
  <si>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</si>
  <si>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</si>
  <si>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</si>
  <si>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</si>
  <si>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</si>
  <si>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</si>
  <si>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</si>
  <si>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</si>
  <si>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</si>
  <si>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</si>
  <si>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</si>
  <si>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</si>
  <si>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</si>
  <si>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</si>
  <si>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</si>
  <si>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</si>
  <si>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</si>
  <si>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</si>
  <si>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</si>
  <si>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</si>
  <si>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</si>
  <si>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</si>
  <si>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</si>
  <si>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</si>
  <si>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</si>
  <si>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</si>
  <si>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</si>
  <si>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</si>
  <si>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</si>
  <si>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</si>
  <si>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</si>
  <si>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</si>
  <si>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</si>
  <si>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</si>
  <si>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</si>
  <si>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</si>
  <si>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</si>
  <si>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</si>
  <si>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</si>
  <si>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</si>
  <si>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</si>
  <si>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</si>
  <si>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</si>
  <si>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</si>
  <si>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</si>
  <si>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</si>
  <si>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</si>
  <si>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</si>
  <si>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</si>
  <si>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</si>
  <si>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</si>
  <si>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</si>
  <si>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</si>
  <si>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</si>
  <si>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</si>
  <si>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</si>
  <si>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</si>
  <si>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</si>
  <si>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</si>
  <si>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</si>
  <si>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</si>
  <si>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</si>
  <si>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</si>
  <si>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</si>
  <si>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</si>
  <si>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E_043437</t>
    <phoneticPr fontId="3" type="noConversion"/>
  </si>
  <si>
    <t>E_043442</t>
    <phoneticPr fontId="3" type="noConversion"/>
  </si>
  <si>
    <t>M_043449</t>
    <phoneticPr fontId="3" type="noConversion"/>
  </si>
  <si>
    <t>E_043457</t>
    <phoneticPr fontId="3" type="noConversion"/>
  </si>
  <si>
    <t>E_043457 돔은 정상으로 나오지만 방풍막에 의해 가려짐 / 방풍막 끝까지 열고, Autosync 눌러준 후 정상화</t>
    <phoneticPr fontId="3" type="noConversion"/>
  </si>
  <si>
    <t>월령 40% 이상으로 방풍막 연결 1번 6회</t>
    <phoneticPr fontId="3" type="noConversion"/>
  </si>
  <si>
    <t>옅은 구름으로 오후 flat 건너뜀</t>
    <phoneticPr fontId="3" type="noConversion"/>
  </si>
  <si>
    <t>I_043474</t>
    <phoneticPr fontId="3" type="noConversion"/>
  </si>
  <si>
    <t>E_043417</t>
    <phoneticPr fontId="3" type="noConversion"/>
  </si>
  <si>
    <t>DS9(영상 확인) 1회꺼짐</t>
    <phoneticPr fontId="3" type="noConversion"/>
  </si>
  <si>
    <t>E_043417 여명으로 인한 과다 노출발생</t>
    <phoneticPr fontId="3" type="noConversion"/>
  </si>
  <si>
    <t>E_043437 / E_043442 filter 셔터 오류로 영상 이상 / 다음영상 정상됨</t>
    <phoneticPr fontId="3" type="noConversion"/>
  </si>
  <si>
    <t>I_043474 filter I와 초점 값 누락 됨</t>
    <phoneticPr fontId="3" type="noConversion"/>
  </si>
  <si>
    <t>[12:20] 짙은 구름으로 관측 중단 / [18:50] 짙은구름과 비로 관측 종료 / 오전 flat 건너뜀</t>
    <phoneticPr fontId="3" type="noConversion"/>
  </si>
  <si>
    <t>-</t>
    <phoneticPr fontId="3" type="noConversion"/>
  </si>
  <si>
    <t>M_043520-043521:M</t>
    <phoneticPr fontId="3" type="noConversion"/>
  </si>
  <si>
    <t>NE</t>
    <phoneticPr fontId="3" type="noConversion"/>
  </si>
  <si>
    <t>N</t>
    <phoneticPr fontId="3" type="noConversion"/>
  </si>
  <si>
    <t>ENE</t>
    <phoneticPr fontId="3" type="noConversion"/>
  </si>
  <si>
    <t>C_043441-043486</t>
    <phoneticPr fontId="3" type="noConversion"/>
  </si>
  <si>
    <t>C_043491-043517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</si>
</sst>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45907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37.678855325914142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0.38333333333333336</v>
      </c>
      <c r="D9" s="8">
        <v>1.5</v>
      </c>
      <c r="E9" s="8">
        <v>14.2</v>
      </c>
      <c r="F9" s="8">
        <v>71.099999999999994</v>
      </c>
      <c r="G9" s="36" t="s">
        <v>201</v>
      </c>
      <c r="H9" s="8">
        <v>7.9</v>
      </c>
      <c r="I9" s="36">
        <v>99.2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197</v>
      </c>
      <c r="E10" s="8">
        <v>12.3</v>
      </c>
      <c r="F10" s="8">
        <v>80</v>
      </c>
      <c r="G10" s="36" t="s">
        <v>200</v>
      </c>
      <c r="H10" s="8">
        <v>5.0999999999999996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0.78680555555555554</v>
      </c>
      <c r="D11" s="15" t="s">
        <v>197</v>
      </c>
      <c r="E11" s="15">
        <v>11.5</v>
      </c>
      <c r="F11" s="15">
        <v>86.2</v>
      </c>
      <c r="G11" s="36" t="s">
        <v>199</v>
      </c>
      <c r="H11" s="15">
        <v>8.9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24.403472222222224</v>
      </c>
      <c r="D12" s="19">
        <f>AVERAGE(D9:D11)</f>
        <v>1.5</v>
      </c>
      <c r="E12" s="19">
        <f>AVERAGE(E9:E11)</f>
        <v>12.666666666666666</v>
      </c>
      <c r="F12" s="20">
        <f>AVERAGE(F9:F11)</f>
        <v>79.100000000000009</v>
      </c>
      <c r="G12" s="21"/>
      <c r="H12" s="22">
        <f>AVERAGE(H9:H11)</f>
        <v>7.3</v>
      </c>
      <c r="I12" s="23"/>
      <c r="J12" s="24">
        <f>AVERAGE(J9:J11)</f>
        <v>12.333333333333334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0.33333333333333331</v>
      </c>
      <c r="D17" s="28">
        <v>0.33402777777777776</v>
      </c>
      <c r="E17" s="28">
        <v>0.34930555555555554</v>
      </c>
      <c r="F17" s="28">
        <v>0.78541666666666665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0.79097222222222219</v>
      </c>
    </row>
    <row r="18" spans="2:16" ht="14.1" customHeight="1" x14ac:dyDescent="0.35">
      <c r="B18" s="35" t="s">
        <v>42</v>
      </c>
      <c r="C18" s="27">
        <v>43411</v>
      </c>
      <c r="D18" s="27">
        <v>43412</v>
      </c>
      <c r="E18" s="27">
        <v>43417</v>
      </c>
      <c r="F18" s="27">
        <v>43518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43525</v>
      </c>
    </row>
    <row r="19" spans="2:16" ht="14.1" customHeight="1" thickBot="1" x14ac:dyDescent="0.4">
      <c r="B19" s="13" t="s">
        <v>43</v>
      </c>
      <c r="C19" s="29"/>
      <c r="D19" s="27">
        <v>43416</v>
      </c>
      <c r="E19" s="30">
        <v>43517</v>
      </c>
      <c r="F19" s="30">
        <v>43524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101</v>
      </c>
      <c r="F20" s="33">
        <f>IF(ISNUMBER(F18),F19-F18+1,"")</f>
        <v>7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0.18680555555555556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0.21597222222222223</v>
      </c>
      <c r="P30" s="46">
        <f>SUM(C30:J30,L30:N30)</f>
        <v>0.18680555555555556</v>
      </c>
    </row>
    <row r="31" spans="2:16" ht="14.1" customHeight="1" x14ac:dyDescent="0.35">
      <c r="B31" s="37" t="s">
        <v>169</v>
      </c>
      <c r="C31" s="47">
        <v>0.22083333333333333</v>
      </c>
      <c r="D31" s="7">
        <v>0.21597222222222223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0.43680555555555556</v>
      </c>
    </row>
    <row r="32" spans="2:16" ht="14.1" customHeight="1" x14ac:dyDescent="0.35">
      <c r="B32" s="37" t="s">
        <v>65</v>
      </c>
      <c r="C32" s="49">
        <v>5.6250000000000001E-2</v>
      </c>
      <c r="D32" s="50">
        <v>0.21597222222222223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0.27222222222222225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0.16458333333333333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0.1645833333333333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191</v>
      </c>
      <c r="D36" s="156"/>
      <c r="E36" s="155" t="s">
        <v>183</v>
      </c>
      <c r="F36" s="156"/>
      <c r="G36" s="155" t="s">
        <v>202</v>
      </c>
      <c r="H36" s="156"/>
      <c r="I36" s="155" t="s">
        <v>184</v>
      </c>
      <c r="J36" s="156"/>
      <c r="K36" s="155" t="s">
        <v>185</v>
      </c>
      <c r="L36" s="156"/>
      <c r="M36" s="155" t="s">
        <v>186</v>
      </c>
      <c r="N36" s="156"/>
      <c r="O36" s="151" t="s">
        <v>190</v>
      </c>
      <c r="P36" s="151"/>
    </row>
    <row r="37" spans="2:16" ht="18" customHeight="1" x14ac:dyDescent="0.35">
      <c r="B37" s="153"/>
      <c r="C37" s="155" t="s">
        <v>203</v>
      </c>
      <c r="D37" s="156"/>
      <c r="E37" s="151" t="s">
        <v>198</v>
      </c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187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195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196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1146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-161.97399999999999</v>
      </c>
      <c r="D72" s="60">
        <v>-162.38499999999999</v>
      </c>
      <c r="E72" s="96" t="s">
        <v>118</v>
      </c>
      <c r="F72" s="60">
        <v>21.81</v>
      </c>
      <c r="G72" s="60">
        <v>20.93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-156.14599999999999</v>
      </c>
      <c r="D73" s="60">
        <v>-157.06800000000001</v>
      </c>
      <c r="E73" s="98" t="s">
        <v>122</v>
      </c>
      <c r="F73" s="60">
        <v>39.25</v>
      </c>
      <c r="G73" s="60">
        <v>40.92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-212.417</v>
      </c>
      <c r="D74" s="60">
        <v>-206.441</v>
      </c>
      <c r="E74" s="98" t="s">
        <v>127</v>
      </c>
      <c r="F74" s="116">
        <v>15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-125.649</v>
      </c>
      <c r="D75" s="60">
        <v>-127.00700000000001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32.481999999999999</v>
      </c>
      <c r="D76" s="60">
        <v>31.97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30.521000000000001</v>
      </c>
      <c r="D77" s="60">
        <v>29.87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25.588000000000001</v>
      </c>
      <c r="D78" s="60">
        <v>24.898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24.065999999999999</v>
      </c>
      <c r="D79" s="60">
        <v>23.315000000000001</v>
      </c>
      <c r="E79" s="96" t="s">
        <v>152</v>
      </c>
      <c r="F79" s="60">
        <v>15.7</v>
      </c>
      <c r="G79" s="60">
        <v>14.6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1.15E-5</v>
      </c>
      <c r="D80" s="115">
        <v>1.1600000000000001E-5</v>
      </c>
      <c r="E80" s="98" t="s">
        <v>157</v>
      </c>
      <c r="F80" s="60">
        <v>61.6</v>
      </c>
      <c r="G80" s="60">
        <v>62.8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192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2025-09-08T19:13:15Z</dcterms:modified>
</cp:coreProperties>
</file>