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9302A489-2BF8-45C9-9AC4-EC0F7687B2DD}" xr6:coauthVersionLast="47" xr6:coauthVersionMax="47" xr10:uidLastSave="{00000000-0000-0000-0000-000000000000}"/>
  <bookViews>
    <workbookView xWindow="25272" yWindow="71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<sst xmlns="http://schemas.openxmlformats.org/spreadsheetml/2006/main" count="220" uniqueCount="204">
  <si>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</si>
  <si>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</si>
  <si>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</si>
  <si>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</si>
  <si>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</si>
  <si>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</si>
  <si>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</si>
  <si>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</si>
  <si>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</si>
  <si>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</si>
  <si>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</si>
  <si>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</si>
  <si>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</si>
  <si>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</si>
  <si>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</si>
  <si>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</si>
  <si>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</si>
  <si>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</si>
  <si>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</si>
  <si>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</si>
  <si>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</si>
  <si>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</si>
  <si>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</si>
  <si>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</si>
  <si>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</si>
  <si>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</si>
  <si>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</si>
  <si>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</si>
  <si>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</si>
  <si>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</si>
  <si>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</si>
  <si>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</si>
  <si>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</si>
  <si>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</si>
  <si>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</si>
  <si>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</si>
  <si>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</si>
  <si>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</si>
  <si>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</si>
  <si>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</si>
  <si>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</si>
  <si>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</si>
  <si>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</si>
  <si>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</si>
  <si>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</si>
  <si>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</si>
  <si>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</si>
  <si>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</si>
  <si>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</si>
  <si>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</si>
  <si>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</si>
  <si>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</si>
  <si>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</si>
  <si>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</si>
  <si>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</si>
  <si>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</si>
  <si>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</si>
  <si>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</si>
  <si>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</si>
  <si>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</si>
  <si>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</si>
  <si>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</si>
  <si>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</si>
  <si>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</si>
  <si>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</si>
  <si>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</si>
  <si>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</si>
  <si>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</si>
  <si>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</si>
  <si>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</si>
  <si>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</si>
  <si>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</si>
  <si>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</si>
  <si>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</si>
  <si>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</si>
  <si>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</si>
  <si>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</si>
  <si>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</si>
  <si>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</si>
  <si>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</si>
  <si>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</si>
  <si>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</si>
  <si>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</si>
  <si>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</si>
  <si>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</si>
  <si>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</si>
  <si>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</si>
  <si>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</si>
  <si>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</si>
  <si>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</si>
  <si>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</si>
  <si>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</si>
  <si>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</si>
  <si>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</si>
  <si>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</si>
  <si>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</si>
  <si>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</si>
  <si>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</si>
  <si>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</si>
  <si>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</si>
  <si>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</si>
  <si>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</si>
  <si>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</si>
  <si>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</si>
  <si>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</si>
  <si>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</si>
  <si>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</si>
  <si>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</si>
  <si>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</si>
  <si>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</si>
  <si>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</si>
  <si>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</si>
  <si>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</si>
  <si>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</si>
  <si>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</si>
  <si>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</si>
  <si>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</si>
  <si>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</si>
  <si>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</si>
  <si>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</si>
  <si>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</si>
  <si>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</si>
  <si>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</si>
  <si>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</si>
  <si>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</si>
  <si>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</si>
  <si>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</si>
  <si>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</si>
  <si>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</si>
  <si>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</si>
  <si>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</si>
  <si>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</si>
  <si>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</si>
  <si>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</si>
  <si>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</si>
  <si>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</si>
  <si>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</si>
  <si>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</si>
  <si>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</si>
  <si>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</si>
  <si>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</si>
  <si>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</si>
  <si>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</si>
  <si>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</si>
  <si>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</si>
  <si>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</si>
  <si>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</si>
  <si>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</si>
  <si>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</si>
  <si>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</si>
  <si>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</si>
  <si>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</si>
  <si>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</si>
  <si>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</si>
  <si>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</si>
  <si>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</si>
  <si>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</si>
  <si>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</si>
  <si>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</si>
  <si>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</si>
  <si>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</si>
  <si>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</si>
  <si>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</si>
  <si>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</si>
  <si>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</si>
  <si>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</si>
  <si>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</si>
  <si>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</si>
  <si>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</si>
  <si>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</si>
  <si>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</si>
  <si>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</si>
  <si>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</si>
  <si>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</si>
  <si>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</si>
  <si>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</si>
  <si>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</si>
  <si>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</si>
  <si>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</si>
  <si>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</si>
  <si>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</si>
  <si>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</si>
  <si>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</si>
  <si>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E_042533-042535</t>
    <phoneticPr fontId="3" type="noConversion"/>
  </si>
  <si>
    <t>E_042538</t>
    <phoneticPr fontId="3" type="noConversion"/>
  </si>
  <si>
    <t>M_042587-042588:M</t>
    <phoneticPr fontId="3" type="noConversion"/>
  </si>
  <si>
    <t>E_042504-042507</t>
    <phoneticPr fontId="3" type="noConversion"/>
  </si>
  <si>
    <t>E_042504-042507 여명으로 인한 과다 노출발생</t>
    <phoneticPr fontId="3" type="noConversion"/>
  </si>
  <si>
    <t xml:space="preserve">I-BAND 촬영함    </t>
    <phoneticPr fontId="3" type="noConversion"/>
  </si>
  <si>
    <t>M_042642-042643:T</t>
    <phoneticPr fontId="3" type="noConversion"/>
  </si>
  <si>
    <t>HA limit으로 BLG #314-315/317-320/322/324-328 스킵 함</t>
    <phoneticPr fontId="3" type="noConversion"/>
  </si>
  <si>
    <t>월령 40% 이상으로 방풍막 연결 1번 7회. 2회 1번</t>
    <phoneticPr fontId="3" type="noConversion"/>
  </si>
  <si>
    <t>C_042504-042755</t>
    <phoneticPr fontId="3" type="noConversion"/>
  </si>
  <si>
    <t>E_042533-042535 / E_042538 Full Shut 안닫혀서 FSA Recycle해줌</t>
    <phoneticPr fontId="3" type="noConversion"/>
  </si>
  <si>
    <t>[09:55] 짙은 구름으로 관측 중단 / [12:00] 관측 재개</t>
    <phoneticPr fontId="3" type="noConversion"/>
  </si>
  <si>
    <t>[12:45] 짙은 구름으로 관측 중단 / [13:15] 관측 재개</t>
    <phoneticPr fontId="3" type="noConversion"/>
  </si>
  <si>
    <t>[17:55] 짙은 구름으로 관측 중단 / [19:00] 짙은 구름으로 인한 관측 종료 / 오전 flat 건너뜀</t>
    <phoneticPr fontId="3" type="noConversion"/>
  </si>
  <si>
    <t>I_042612 스크립트 잘못 입력</t>
    <phoneticPr fontId="3" type="noConversion"/>
  </si>
  <si>
    <t>I_042612</t>
    <phoneticPr fontId="3" type="noConversion"/>
  </si>
  <si>
    <t>KSP</t>
    <phoneticPr fontId="3" type="noConversion"/>
  </si>
  <si>
    <t>SE</t>
    <phoneticPr fontId="3" type="noConversion"/>
  </si>
  <si>
    <t>ESE</t>
    <phoneticPr fontId="3" type="noConversion"/>
  </si>
  <si>
    <t>-</t>
    <phoneticPr fontId="3" type="noConversion"/>
  </si>
  <si>
    <t>AGU 영상이 안따라가는 현상 2번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</si>
</sst>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9" sqref="B49:P4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45905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65.891472868217051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0.38194444444444442</v>
      </c>
      <c r="D9" s="8">
        <v>1.3</v>
      </c>
      <c r="E9" s="8">
        <v>11.9</v>
      </c>
      <c r="F9" s="8">
        <v>40.299999999999997</v>
      </c>
      <c r="G9" s="36" t="s">
        <v>200</v>
      </c>
      <c r="H9" s="8">
        <v>4.0999999999999996</v>
      </c>
      <c r="I9" s="36">
        <v>94.7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8.1999999999999993</v>
      </c>
      <c r="F10" s="8">
        <v>66.3</v>
      </c>
      <c r="G10" s="36" t="s">
        <v>201</v>
      </c>
      <c r="H10" s="8">
        <v>5.4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0.78888888888888886</v>
      </c>
      <c r="D11" s="15" t="s">
        <v>202</v>
      </c>
      <c r="E11" s="15">
        <v>6.8</v>
      </c>
      <c r="F11" s="15">
        <v>78.3</v>
      </c>
      <c r="G11" s="36" t="s">
        <v>201</v>
      </c>
      <c r="H11" s="15">
        <v>5.2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24.406944444444445</v>
      </c>
      <c r="D12" s="19">
        <f>AVERAGE(D9:D11)</f>
        <v>1.7000000000000002</v>
      </c>
      <c r="E12" s="19">
        <f>AVERAGE(E9:E11)</f>
        <v>8.9666666666666668</v>
      </c>
      <c r="F12" s="20">
        <f>AVERAGE(F9:F11)</f>
        <v>61.633333333333326</v>
      </c>
      <c r="G12" s="21"/>
      <c r="H12" s="22">
        <f>AVERAGE(H9:H11)</f>
        <v>4.8999999999999995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 t="s">
        <v>181</v>
      </c>
      <c r="H16" s="27" t="s">
        <v>199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0.33124999999999999</v>
      </c>
      <c r="D17" s="28">
        <v>0.33263888888888887</v>
      </c>
      <c r="E17" s="28">
        <v>0.34583333333333333</v>
      </c>
      <c r="F17" s="28">
        <v>0.42916666666666664</v>
      </c>
      <c r="G17" s="28">
        <v>0.50277777777777777</v>
      </c>
      <c r="H17" s="28">
        <v>0.58125000000000004</v>
      </c>
      <c r="I17" s="28">
        <v>0.79374999999999996</v>
      </c>
      <c r="J17" s="28"/>
      <c r="K17" s="28"/>
      <c r="L17" s="28"/>
      <c r="M17" s="28"/>
      <c r="N17" s="28"/>
      <c r="O17" s="28"/>
      <c r="P17" s="28">
        <v>0.79791666666666672</v>
      </c>
    </row>
    <row r="18" spans="2:16" ht="14.1" customHeight="1" x14ac:dyDescent="0.35">
      <c r="B18" s="35" t="s">
        <v>42</v>
      </c>
      <c r="C18" s="27">
        <v>42498</v>
      </c>
      <c r="D18" s="27">
        <v>42499</v>
      </c>
      <c r="E18" s="27">
        <v>42504</v>
      </c>
      <c r="F18" s="27">
        <v>42546</v>
      </c>
      <c r="G18" s="27">
        <v>42613</v>
      </c>
      <c r="H18" s="27">
        <v>42648</v>
      </c>
      <c r="I18" s="27">
        <v>42756</v>
      </c>
      <c r="J18" s="27"/>
      <c r="K18" s="27"/>
      <c r="L18" s="27"/>
      <c r="M18" s="27"/>
      <c r="N18" s="27"/>
      <c r="O18" s="27"/>
      <c r="P18" s="114">
        <v>42761</v>
      </c>
    </row>
    <row r="19" spans="2:16" ht="14.1" customHeight="1" thickBot="1" x14ac:dyDescent="0.4">
      <c r="B19" s="13" t="s">
        <v>43</v>
      </c>
      <c r="C19" s="29"/>
      <c r="D19" s="27">
        <v>42503</v>
      </c>
      <c r="E19" s="30">
        <v>42545</v>
      </c>
      <c r="F19" s="30">
        <v>42612</v>
      </c>
      <c r="G19" s="30">
        <v>42647</v>
      </c>
      <c r="H19" s="30">
        <v>42755</v>
      </c>
      <c r="I19" s="30">
        <v>42760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42</v>
      </c>
      <c r="F20" s="33">
        <f>IF(ISNUMBER(F18),F19-F18+1,"")</f>
        <v>67</v>
      </c>
      <c r="G20" s="33">
        <f>IF(ISNUMBER(G18),G19-G18+1,"")</f>
        <v>35</v>
      </c>
      <c r="H20" s="33">
        <f>IF(ISNUMBER(H18),H19-H18+1,"")</f>
        <v>108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0.19652777777777777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0.21041666666666667</v>
      </c>
      <c r="P30" s="46">
        <f>SUM(C30:J30,L30:N30)</f>
        <v>0.19652777777777777</v>
      </c>
    </row>
    <row r="31" spans="2:16" ht="14.1" customHeight="1" x14ac:dyDescent="0.35">
      <c r="B31" s="37" t="s">
        <v>169</v>
      </c>
      <c r="C31" s="47">
        <v>0.23541666666666666</v>
      </c>
      <c r="D31" s="7">
        <v>0.21249999999999999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0.44791666666666663</v>
      </c>
    </row>
    <row r="32" spans="2:16" ht="14.1" customHeight="1" x14ac:dyDescent="0.35">
      <c r="B32" s="37" t="s">
        <v>65</v>
      </c>
      <c r="C32" s="49">
        <v>0.1076388888888889</v>
      </c>
      <c r="D32" s="50">
        <v>4.5138888888888888E-2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0.15277777777777779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0.12777777777777777</v>
      </c>
      <c r="D34" s="106">
        <f t="shared" ref="D34:P34" si="1">D31-D32-D33</f>
        <v>0.1673611111111111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0.29513888888888884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186</v>
      </c>
      <c r="D36" s="145"/>
      <c r="E36" s="144" t="s">
        <v>192</v>
      </c>
      <c r="F36" s="145"/>
      <c r="G36" s="144" t="s">
        <v>183</v>
      </c>
      <c r="H36" s="145"/>
      <c r="I36" s="144" t="s">
        <v>184</v>
      </c>
      <c r="J36" s="145"/>
      <c r="K36" s="144" t="s">
        <v>185</v>
      </c>
      <c r="L36" s="145"/>
      <c r="M36" s="144" t="s">
        <v>198</v>
      </c>
      <c r="N36" s="145"/>
      <c r="O36" s="117" t="s">
        <v>189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195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190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196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 t="s">
        <v>188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835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-161.90899999999999</v>
      </c>
      <c r="D72" s="60">
        <v>-164.16200000000001</v>
      </c>
      <c r="E72" s="96" t="s">
        <v>118</v>
      </c>
      <c r="F72" s="60">
        <v>20.7</v>
      </c>
      <c r="G72" s="60">
        <v>19.45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-156.10400000000001</v>
      </c>
      <c r="D73" s="60">
        <v>-159.87299999999999</v>
      </c>
      <c r="E73" s="98" t="s">
        <v>122</v>
      </c>
      <c r="F73" s="60">
        <v>31.4</v>
      </c>
      <c r="G73" s="60">
        <v>37.82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-203.73</v>
      </c>
      <c r="D74" s="60">
        <v>-206.26300000000001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-125.053</v>
      </c>
      <c r="D75" s="60">
        <v>-131.107</v>
      </c>
      <c r="E75" s="98" t="s">
        <v>132</v>
      </c>
      <c r="F75" s="116">
        <v>15</v>
      </c>
      <c r="G75" s="116">
        <v>15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31.773</v>
      </c>
      <c r="D76" s="60">
        <v>29.45</v>
      </c>
      <c r="E76" s="98" t="s">
        <v>137</v>
      </c>
      <c r="F76" s="116">
        <v>15</v>
      </c>
      <c r="G76" s="116">
        <v>15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29.753</v>
      </c>
      <c r="D77" s="60">
        <v>27.81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24.786999999999999</v>
      </c>
      <c r="D78" s="60">
        <v>22.896999999999998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23.285</v>
      </c>
      <c r="D79" s="60">
        <v>21.431000000000001</v>
      </c>
      <c r="E79" s="96" t="s">
        <v>152</v>
      </c>
      <c r="F79" s="60">
        <v>12.3</v>
      </c>
      <c r="G79" s="60">
        <v>9.1999999999999993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1.17E-5</v>
      </c>
      <c r="D80" s="115">
        <v>1.17E-5</v>
      </c>
      <c r="E80" s="98" t="s">
        <v>157</v>
      </c>
      <c r="F80" s="60">
        <v>38.1</v>
      </c>
      <c r="G80" s="60">
        <v>76.900000000000006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191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2025-09-05T19:31:07Z</dcterms:modified>
</cp:coreProperties>
</file>