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ACBF53CF-E3D4-46B4-B3A0-212A6473345E}" xr6:coauthVersionLast="47" xr6:coauthVersionMax="47" xr10:uidLastSave="{00000000-0000-0000-0000-000000000000}"/>
  <bookViews>
    <workbookView xWindow="25920" yWindow="1338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<sst xmlns="http://schemas.openxmlformats.org/spreadsheetml/2006/main" count="209" uniqueCount="196">
  <si>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</si>
  <si>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</si>
  <si>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</si>
  <si>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</si>
  <si>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</si>
  <si>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</si>
  <si>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</si>
  <si>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</si>
  <si>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</si>
  <si>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</si>
  <si>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</si>
  <si>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</si>
  <si>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</si>
  <si>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</si>
  <si>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</si>
  <si>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</si>
  <si>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</si>
  <si>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</si>
  <si>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</si>
  <si>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</si>
  <si>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</si>
  <si>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</si>
  <si>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</si>
  <si>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</si>
  <si>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</si>
  <si>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</si>
  <si>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</si>
  <si>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</si>
  <si>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</si>
  <si>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</si>
  <si>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</si>
  <si>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</si>
  <si>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</si>
  <si>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</si>
  <si>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</si>
  <si>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</si>
  <si>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</si>
  <si>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</si>
  <si>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</si>
  <si>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</si>
  <si>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</si>
  <si>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</si>
  <si>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</si>
  <si>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</si>
  <si>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</si>
  <si>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</si>
  <si>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</si>
  <si>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</si>
  <si>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</si>
  <si>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</si>
  <si>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</si>
  <si>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</si>
  <si>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</si>
  <si>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</si>
  <si>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</si>
  <si>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</si>
  <si>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</si>
  <si>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</si>
  <si>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</si>
  <si>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</si>
  <si>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</si>
  <si>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</si>
  <si>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</si>
  <si>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</si>
  <si>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</si>
  <si>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</si>
  <si>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</si>
  <si>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</si>
  <si>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</si>
  <si>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</si>
  <si>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</si>
  <si>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</si>
  <si>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</si>
  <si>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</si>
  <si>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</si>
  <si>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</si>
  <si>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</si>
  <si>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</si>
  <si>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</si>
  <si>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</si>
  <si>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</si>
  <si>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</si>
  <si>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</si>
  <si>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</si>
  <si>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</si>
  <si>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</si>
  <si>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</si>
  <si>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</si>
  <si>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</si>
  <si>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</si>
  <si>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</si>
  <si>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</si>
  <si>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</si>
  <si>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</si>
  <si>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</si>
  <si>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</si>
  <si>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</si>
  <si>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</si>
  <si>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</si>
  <si>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</si>
  <si>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</si>
  <si>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</si>
  <si>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</si>
  <si>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</si>
  <si>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</si>
  <si>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</si>
  <si>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</si>
  <si>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</si>
  <si>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</si>
  <si>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</si>
  <si>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</si>
  <si>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</si>
  <si>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</si>
  <si>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</si>
  <si>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</si>
  <si>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</si>
  <si>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</si>
  <si>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</si>
  <si>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</si>
  <si>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</si>
  <si>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</si>
  <si>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</si>
  <si>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</si>
  <si>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</si>
  <si>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</si>
  <si>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</si>
  <si>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</si>
  <si>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</si>
  <si>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</si>
  <si>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</si>
  <si>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</si>
  <si>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</si>
  <si>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</si>
  <si>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</si>
  <si>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</si>
  <si>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</si>
  <si>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</si>
  <si>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</si>
  <si>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</si>
  <si>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</si>
  <si>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</si>
  <si>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</si>
  <si>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</si>
  <si>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</si>
  <si>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</si>
  <si>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</si>
  <si>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</si>
  <si>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</si>
  <si>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</si>
  <si>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</si>
  <si>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</si>
  <si>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</si>
  <si>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</si>
  <si>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</si>
  <si>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</si>
  <si>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</si>
  <si>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</si>
  <si>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</si>
  <si>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</si>
  <si>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</si>
  <si>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</si>
  <si>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</si>
  <si>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</si>
  <si>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</si>
  <si>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</si>
  <si>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</si>
  <si>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</si>
  <si>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</si>
  <si>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</si>
  <si>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</si>
  <si>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</si>
  <si>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</si>
  <si>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</si>
  <si>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</si>
  <si>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</si>
  <si>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</si>
  <si>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</si>
  <si>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</si>
  <si>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</si>
  <si>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</si>
  <si>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</si>
  <si>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</si>
  <si>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김예은</t>
    <phoneticPr fontId="3" type="noConversion"/>
  </si>
  <si>
    <t>TMT</t>
    <phoneticPr fontId="3" type="noConversion"/>
  </si>
  <si>
    <t>KAMP</t>
    <phoneticPr fontId="3" type="noConversion"/>
  </si>
  <si>
    <t>월령 40% 이상으로 방풍막 연결</t>
    <phoneticPr fontId="3" type="noConversion"/>
  </si>
  <si>
    <t>ENG-KSP</t>
    <phoneticPr fontId="3" type="noConversion"/>
  </si>
  <si>
    <t>L_041884-042018</t>
    <phoneticPr fontId="3" type="noConversion"/>
  </si>
  <si>
    <t>E_042138</t>
    <phoneticPr fontId="3" type="noConversion"/>
  </si>
  <si>
    <t>1번 5회/ [10:55] 약 20~30분간격으로 멈추는 돔셔터 문제로 3번 1회/ [18:00] 이후 1번 2회</t>
    <phoneticPr fontId="3" type="noConversion"/>
  </si>
  <si>
    <t>NW</t>
    <phoneticPr fontId="3" type="noConversion"/>
  </si>
  <si>
    <t>NNW</t>
    <phoneticPr fontId="3" type="noConversion"/>
  </si>
  <si>
    <t>WSW</t>
    <phoneticPr fontId="3" type="noConversion"/>
  </si>
  <si>
    <t>M_042163-042164:M</t>
    <phoneticPr fontId="3" type="noConversion"/>
  </si>
  <si>
    <t>옅은 구름의 영향으로 오후/오전 플랫 건너 뜀</t>
    <phoneticPr fontId="3" type="noConversion"/>
  </si>
  <si>
    <t>E_042138 shutter(EL 61)/ TCS(EL 79) 차이로 일부 가려짐이 있어서 재 촬영함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</si>
</sst>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6" zoomScale="145" zoomScaleNormal="145" workbookViewId="0">
      <selection activeCell="B45" sqref="B45:P4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45903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0.38124999999999998</v>
      </c>
      <c r="D9" s="8">
        <v>1.5</v>
      </c>
      <c r="E9" s="8">
        <v>9.1</v>
      </c>
      <c r="F9" s="8">
        <v>47.2</v>
      </c>
      <c r="G9" s="36" t="s">
        <v>190</v>
      </c>
      <c r="H9" s="8">
        <v>1.4</v>
      </c>
      <c r="I9" s="36">
        <v>81.5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</v>
      </c>
      <c r="E10" s="8">
        <v>8.5</v>
      </c>
      <c r="F10" s="8">
        <v>46.2</v>
      </c>
      <c r="G10" s="36" t="s">
        <v>191</v>
      </c>
      <c r="H10" s="8">
        <v>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0.79097222222222219</v>
      </c>
      <c r="D11" s="15">
        <v>1.1000000000000001</v>
      </c>
      <c r="E11" s="15">
        <v>8.1999999999999993</v>
      </c>
      <c r="F11" s="15">
        <v>40</v>
      </c>
      <c r="G11" s="36" t="s">
        <v>192</v>
      </c>
      <c r="H11" s="15">
        <v>0.3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24.409722222222221</v>
      </c>
      <c r="D12" s="19">
        <f>AVERAGE(D9:D11)</f>
        <v>1.2</v>
      </c>
      <c r="E12" s="19">
        <f>AVERAGE(E9:E11)</f>
        <v>8.6</v>
      </c>
      <c r="F12" s="20">
        <f>AVERAGE(F9:F11)</f>
        <v>44.466666666666669</v>
      </c>
      <c r="G12" s="21"/>
      <c r="H12" s="22">
        <f>AVERAGE(H9:H11)</f>
        <v>1.2333333333333332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27" t="s">
        <v>186</v>
      </c>
      <c r="H16" s="27" t="s">
        <v>183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0.32569444444444445</v>
      </c>
      <c r="D17" s="28">
        <v>0.32708333333333334</v>
      </c>
      <c r="E17" s="28">
        <v>0.35416666666666669</v>
      </c>
      <c r="F17" s="28">
        <v>0.58333333333333337</v>
      </c>
      <c r="G17" s="28">
        <v>0.64722222222222225</v>
      </c>
      <c r="H17" s="28">
        <v>0.79166666666666663</v>
      </c>
      <c r="I17" s="28">
        <v>0.81388888888888888</v>
      </c>
      <c r="J17" s="28"/>
      <c r="K17" s="28"/>
      <c r="L17" s="28"/>
      <c r="M17" s="28"/>
      <c r="N17" s="28"/>
      <c r="O17" s="28"/>
      <c r="P17" s="28">
        <v>0.81805555555555554</v>
      </c>
    </row>
    <row r="18" spans="2:16" ht="14.1" customHeight="1" x14ac:dyDescent="0.35">
      <c r="B18" s="35" t="s">
        <v>42</v>
      </c>
      <c r="C18" s="27">
        <v>41869</v>
      </c>
      <c r="D18" s="27">
        <v>41870</v>
      </c>
      <c r="E18" s="27">
        <v>41876</v>
      </c>
      <c r="F18" s="27">
        <v>42019</v>
      </c>
      <c r="G18" s="27">
        <v>42062</v>
      </c>
      <c r="H18" s="27">
        <v>42158</v>
      </c>
      <c r="I18" s="27">
        <v>42172</v>
      </c>
      <c r="J18" s="27"/>
      <c r="K18" s="27"/>
      <c r="L18" s="27"/>
      <c r="M18" s="27"/>
      <c r="N18" s="27"/>
      <c r="O18" s="27"/>
      <c r="P18" s="114">
        <v>42177</v>
      </c>
    </row>
    <row r="19" spans="2:16" ht="14.1" customHeight="1" thickBot="1" x14ac:dyDescent="0.4">
      <c r="B19" s="13" t="s">
        <v>43</v>
      </c>
      <c r="C19" s="29"/>
      <c r="D19" s="27">
        <v>41874</v>
      </c>
      <c r="E19" s="30">
        <v>42018</v>
      </c>
      <c r="F19" s="30">
        <v>42061</v>
      </c>
      <c r="G19" s="30">
        <v>42157</v>
      </c>
      <c r="H19" s="30">
        <v>42171</v>
      </c>
      <c r="I19" s="30">
        <v>42176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143</v>
      </c>
      <c r="F20" s="33">
        <f>IF(ISNUMBER(F18),F19-F18+1,"")</f>
        <v>43</v>
      </c>
      <c r="G20" s="33">
        <f>IF(ISNUMBER(G18),G19-G18+1,"")</f>
        <v>96</v>
      </c>
      <c r="H20" s="33">
        <f>IF(ISNUMBER(H18),H19-H18+1,"")</f>
        <v>14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0.2013888888888889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0.1451388888888889</v>
      </c>
      <c r="P30" s="46">
        <f>SUM(C30:J30,L30:N30)</f>
        <v>0.2638888888888889</v>
      </c>
    </row>
    <row r="31" spans="2:16" ht="14.1" customHeight="1" x14ac:dyDescent="0.35">
      <c r="B31" s="37" t="s">
        <v>169</v>
      </c>
      <c r="C31" s="47">
        <v>0.22916666666666666</v>
      </c>
      <c r="D31" s="7">
        <v>0.1451388888888889</v>
      </c>
      <c r="E31" s="7">
        <v>6.3888888888888884E-2</v>
      </c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0.43819444444444444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0.22916666666666666</v>
      </c>
      <c r="D34" s="106">
        <f t="shared" ref="D34:P34" si="1">D31-D32-D33</f>
        <v>0.1451388888888889</v>
      </c>
      <c r="E34" s="106">
        <f t="shared" si="1"/>
        <v>6.3888888888888884E-2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0.43819444444444444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187</v>
      </c>
      <c r="D36" s="145"/>
      <c r="E36" s="144" t="s">
        <v>188</v>
      </c>
      <c r="F36" s="145"/>
      <c r="G36" s="144" t="s">
        <v>193</v>
      </c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194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195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651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-162.19999999999999</v>
      </c>
      <c r="D72" s="60">
        <v>-164.1</v>
      </c>
      <c r="E72" s="96" t="s">
        <v>118</v>
      </c>
      <c r="F72" s="60">
        <v>19.8</v>
      </c>
      <c r="G72" s="60">
        <v>19.2</v>
      </c>
      <c r="H72" s="97"/>
      <c r="I72" s="93" t="s">
        <v>119</v>
      </c>
      <c r="J72" s="59">
        <v>0</v>
      </c>
      <c r="K72" s="94" t="s">
        <v>172</v>
      </c>
      <c r="L72" s="59">
        <v>1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-156.30000000000001</v>
      </c>
      <c r="D73" s="60">
        <v>-159.9</v>
      </c>
      <c r="E73" s="98" t="s">
        <v>122</v>
      </c>
      <c r="F73" s="60">
        <v>30.6</v>
      </c>
      <c r="G73" s="60">
        <v>27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</v>
      </c>
      <c r="D74" s="60">
        <v>-204.1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-125.2</v>
      </c>
      <c r="D75" s="60">
        <v>-131.1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31.1</v>
      </c>
      <c r="D76" s="60">
        <v>29.5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28.8</v>
      </c>
      <c r="D77" s="60">
        <v>27.7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23.8</v>
      </c>
      <c r="D78" s="60">
        <v>22.7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</v>
      </c>
      <c r="D79" s="60">
        <v>21.2</v>
      </c>
      <c r="E79" s="96" t="s">
        <v>152</v>
      </c>
      <c r="F79" s="60">
        <v>15.8</v>
      </c>
      <c r="G79" s="60">
        <v>9.8000000000000007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1.22E-5</v>
      </c>
      <c r="D80" s="115">
        <v>1.2E-5</v>
      </c>
      <c r="E80" s="98" t="s">
        <v>157</v>
      </c>
      <c r="F80" s="60">
        <v>40.9</v>
      </c>
      <c r="G80" s="60">
        <v>45.6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189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2025-09-03T19:46:03Z</dcterms:modified>
</cp:coreProperties>
</file>