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9\"/>
    </mc:Choice>
  </mc:AlternateContent>
  <xr:revisionPtr revIDLastSave="0" documentId="13_ncr:1_{92A064BD-115F-4681-9653-79D71EF24E40}" xr6:coauthVersionLast="47" xr6:coauthVersionMax="47" xr10:uidLastSave="{00000000-0000-0000-0000-000000000000}"/>
  <bookViews>
    <workbookView xWindow="4224" yWindow="4224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<sst xmlns="http://schemas.openxmlformats.org/spreadsheetml/2006/main" count="219" uniqueCount="206">
  <si>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</si>
  <si>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</si>
  <si>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</si>
  <si>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</si>
  <si>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</si>
  <si>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</si>
  <si>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</si>
  <si>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</si>
  <si>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</si>
  <si>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</si>
  <si>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</si>
  <si>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</si>
  <si>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</si>
  <si>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</si>
  <si>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</si>
  <si>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</si>
  <si>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</si>
  <si>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</si>
  <si>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</si>
  <si>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</si>
  <si>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</si>
  <si>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</si>
  <si>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</si>
  <si>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</si>
  <si>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</si>
  <si>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</si>
  <si>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</si>
  <si>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</si>
  <si>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</si>
  <si>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</si>
  <si>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</si>
  <si>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</si>
  <si>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</si>
  <si>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</si>
  <si>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</si>
  <si>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</si>
  <si>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</si>
  <si>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</si>
  <si>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</si>
  <si>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</si>
  <si>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</si>
  <si>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</si>
  <si>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</si>
  <si>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</si>
  <si>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</si>
  <si>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</si>
  <si>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</si>
  <si>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</si>
  <si>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</si>
  <si>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</si>
  <si>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</si>
  <si>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</si>
  <si>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</si>
  <si>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</si>
  <si>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</si>
  <si>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</si>
  <si>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</si>
  <si>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</si>
  <si>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</si>
  <si>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</si>
  <si>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</si>
  <si>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</si>
  <si>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</si>
  <si>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</si>
  <si>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</si>
  <si>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</si>
  <si>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</si>
  <si>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</si>
  <si>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</si>
  <si>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</si>
  <si>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</si>
  <si>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</si>
  <si>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</si>
  <si>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</si>
  <si>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</si>
  <si>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</si>
  <si>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</si>
  <si>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</si>
  <si>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</si>
  <si>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</si>
  <si>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</si>
  <si>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</si>
  <si>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</si>
  <si>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</si>
  <si>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</si>
  <si>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</si>
  <si>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</si>
  <si>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</si>
  <si>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</si>
  <si>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</si>
  <si>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</si>
  <si>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</si>
  <si>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</si>
  <si>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</si>
  <si>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</si>
  <si>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</si>
  <si>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</si>
  <si>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</si>
  <si>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</si>
  <si>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</si>
  <si>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</si>
  <si>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</si>
  <si>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</si>
  <si>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</si>
  <si>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</si>
  <si>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</si>
  <si>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</si>
  <si>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</si>
  <si>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</si>
  <si>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</si>
  <si>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</si>
  <si>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</si>
  <si>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</si>
  <si>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</si>
  <si>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</si>
  <si>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</si>
  <si>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</si>
  <si>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</si>
  <si>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</si>
  <si>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</si>
  <si>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</si>
  <si>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</si>
  <si>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</si>
  <si>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</si>
  <si>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</si>
  <si>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</si>
  <si>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</si>
  <si>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</si>
  <si>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</si>
  <si>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</si>
  <si>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</si>
  <si>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</si>
  <si>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</si>
  <si>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</si>
  <si>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</si>
  <si>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</si>
  <si>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</si>
  <si>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</si>
  <si>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</si>
  <si>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</si>
  <si>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</si>
  <si>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</si>
  <si>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</si>
  <si>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</si>
  <si>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</si>
  <si>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</si>
  <si>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</si>
  <si>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</si>
  <si>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</si>
  <si>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</si>
  <si>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</si>
  <si>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</si>
  <si>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</si>
  <si>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</si>
  <si>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</si>
  <si>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</si>
  <si>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</si>
  <si>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</si>
  <si>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</si>
  <si>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</si>
  <si>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</si>
  <si>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</si>
  <si>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</si>
  <si>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</si>
  <si>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</si>
  <si>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</si>
  <si>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</si>
  <si>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</si>
  <si>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</si>
  <si>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</si>
  <si>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</si>
  <si>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</si>
  <si>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</si>
  <si>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</si>
  <si>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</si>
  <si>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</si>
  <si>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</si>
  <si>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</si>
  <si>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</si>
  <si>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</si>
  <si>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</si>
  <si>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</si>
  <si>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김예은</t>
    <phoneticPr fontId="3" type="noConversion"/>
  </si>
  <si>
    <t>TMT</t>
    <phoneticPr fontId="3" type="noConversion"/>
  </si>
  <si>
    <t>KAMP</t>
    <phoneticPr fontId="3" type="noConversion"/>
  </si>
  <si>
    <t>KSP</t>
    <phoneticPr fontId="3" type="noConversion"/>
  </si>
  <si>
    <t>월령 40% 이상으로 방풍막 연결</t>
    <phoneticPr fontId="3" type="noConversion"/>
  </si>
  <si>
    <t>15s/28k 19s/25k 22s/22k</t>
    <phoneticPr fontId="3" type="noConversion"/>
  </si>
  <si>
    <t>14s/23k 20s/21k</t>
    <phoneticPr fontId="3" type="noConversion"/>
  </si>
  <si>
    <t>M_041268-041269:T</t>
    <phoneticPr fontId="3" type="noConversion"/>
  </si>
  <si>
    <t>F_041345</t>
    <phoneticPr fontId="3" type="noConversion"/>
  </si>
  <si>
    <t>달빛에 의한 포화로 BLG11/12/14/15/16 제외하고 관측 함</t>
    <phoneticPr fontId="3" type="noConversion"/>
  </si>
  <si>
    <t>M_041420-041422:T</t>
    <phoneticPr fontId="3" type="noConversion"/>
  </si>
  <si>
    <t>F_041345 잦은 dome shutter sync 오류로 FSA recycle 후 KMTNet control/TCS/ACtuator 재실행 해서 포커스 그래프가 크게 움직이고 초점이 안맞음</t>
    <phoneticPr fontId="3" type="noConversion"/>
  </si>
  <si>
    <t>DS9(영상확인)3회 꺼짐</t>
    <phoneticPr fontId="3" type="noConversion"/>
  </si>
  <si>
    <t>M_041442-041443:N</t>
    <phoneticPr fontId="3" type="noConversion"/>
  </si>
  <si>
    <t>M_041447</t>
    <phoneticPr fontId="3" type="noConversion"/>
  </si>
  <si>
    <t>M_041294:K</t>
    <phoneticPr fontId="3" type="noConversion"/>
  </si>
  <si>
    <t>L_041245-041390</t>
    <phoneticPr fontId="3" type="noConversion"/>
  </si>
  <si>
    <t>M_041488-041489:N</t>
    <phoneticPr fontId="3" type="noConversion"/>
  </si>
  <si>
    <t>SSW</t>
    <phoneticPr fontId="3" type="noConversion"/>
  </si>
  <si>
    <t>NE</t>
    <phoneticPr fontId="3" type="noConversion"/>
  </si>
  <si>
    <t>N</t>
    <phoneticPr fontId="3" type="noConversion"/>
  </si>
  <si>
    <t>1번 11회/3번 1회</t>
    <phoneticPr fontId="3" type="noConversion"/>
  </si>
  <si>
    <t>38s/22k 30s/26k 20s/25k</t>
    <phoneticPr fontId="3" type="noConversion"/>
  </si>
  <si>
    <t>6s/21k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</si>
</sst>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7" zoomScale="145" zoomScaleNormal="145" workbookViewId="0">
      <selection activeCell="L73" sqref="L73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45901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100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0.38055555555555554</v>
      </c>
      <c r="D9" s="8">
        <v>1.3</v>
      </c>
      <c r="E9" s="8">
        <v>7.9</v>
      </c>
      <c r="F9" s="8">
        <v>49.2</v>
      </c>
      <c r="G9" s="36" t="s">
        <v>200</v>
      </c>
      <c r="H9" s="8">
        <v>0.7</v>
      </c>
      <c r="I9" s="36">
        <v>62.7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</v>
      </c>
      <c r="E10" s="8">
        <v>7.7</v>
      </c>
      <c r="F10" s="8">
        <v>47.6</v>
      </c>
      <c r="G10" s="36" t="s">
        <v>201</v>
      </c>
      <c r="H10" s="8">
        <v>2.2999999999999998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0.79236111111111107</v>
      </c>
      <c r="D11" s="15">
        <v>1.4</v>
      </c>
      <c r="E11" s="15">
        <v>6.4</v>
      </c>
      <c r="F11" s="15">
        <v>49.3</v>
      </c>
      <c r="G11" s="36" t="s">
        <v>202</v>
      </c>
      <c r="H11" s="15">
        <v>1.2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24.411805555555553</v>
      </c>
      <c r="D12" s="19">
        <f>AVERAGE(D9:D11)</f>
        <v>1.2333333333333332</v>
      </c>
      <c r="E12" s="19">
        <f>AVERAGE(E9:E11)</f>
        <v>7.333333333333333</v>
      </c>
      <c r="F12" s="20">
        <f>AVERAGE(F9:F11)</f>
        <v>48.70000000000001</v>
      </c>
      <c r="G12" s="21"/>
      <c r="H12" s="22">
        <f>AVERAGE(H9:H11)</f>
        <v>1.4000000000000001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184</v>
      </c>
      <c r="G16" s="27" t="s">
        <v>185</v>
      </c>
      <c r="H16" s="27" t="s">
        <v>183</v>
      </c>
      <c r="I16" s="113" t="s">
        <v>180</v>
      </c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0.32569444444444445</v>
      </c>
      <c r="D17" s="28">
        <v>0.32708333333333334</v>
      </c>
      <c r="E17" s="28">
        <v>0.35347222222222224</v>
      </c>
      <c r="F17" s="28">
        <v>0.58958333333333335</v>
      </c>
      <c r="G17" s="28">
        <v>0.65277777777777779</v>
      </c>
      <c r="H17" s="28">
        <v>0.79513888888888884</v>
      </c>
      <c r="I17" s="28">
        <v>0.82152777777777775</v>
      </c>
      <c r="J17" s="28"/>
      <c r="K17" s="28"/>
      <c r="L17" s="28"/>
      <c r="M17" s="28"/>
      <c r="N17" s="28"/>
      <c r="O17" s="28"/>
      <c r="P17" s="28">
        <v>0.83611111111111114</v>
      </c>
    </row>
    <row r="18" spans="2:16" ht="14.1" customHeight="1" x14ac:dyDescent="0.35">
      <c r="B18" s="35" t="s">
        <v>42</v>
      </c>
      <c r="C18" s="27">
        <v>41230</v>
      </c>
      <c r="D18" s="27">
        <v>41231</v>
      </c>
      <c r="E18" s="27">
        <v>41245</v>
      </c>
      <c r="F18" s="27">
        <v>41391</v>
      </c>
      <c r="G18" s="27">
        <v>41428</v>
      </c>
      <c r="H18" s="27">
        <v>41517</v>
      </c>
      <c r="I18" s="27">
        <v>41529</v>
      </c>
      <c r="J18" s="27"/>
      <c r="K18" s="27"/>
      <c r="L18" s="27"/>
      <c r="M18" s="27"/>
      <c r="N18" s="27"/>
      <c r="O18" s="27"/>
      <c r="P18" s="114">
        <v>41542</v>
      </c>
    </row>
    <row r="19" spans="2:16" ht="14.1" customHeight="1" thickBot="1" x14ac:dyDescent="0.4">
      <c r="B19" s="13" t="s">
        <v>43</v>
      </c>
      <c r="C19" s="29"/>
      <c r="D19" s="27">
        <v>41242</v>
      </c>
      <c r="E19" s="30">
        <v>41390</v>
      </c>
      <c r="F19" s="30">
        <v>41427</v>
      </c>
      <c r="G19" s="30">
        <v>41516</v>
      </c>
      <c r="H19" s="30">
        <v>41528</v>
      </c>
      <c r="I19" s="30">
        <v>41541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12</v>
      </c>
      <c r="E20" s="33">
        <f>IF(ISNUMBER(E18),E19-E18+1,"")</f>
        <v>146</v>
      </c>
      <c r="F20" s="33">
        <f>IF(ISNUMBER(F18),F19-F18+1,"")</f>
        <v>37</v>
      </c>
      <c r="G20" s="33">
        <f>IF(ISNUMBER(G18),G19-G18+1,"")</f>
        <v>89</v>
      </c>
      <c r="H20" s="33">
        <f>IF(ISNUMBER(H18),H19-H18+1,"")</f>
        <v>12</v>
      </c>
      <c r="I20" s="33">
        <f t="shared" ref="I20:O20" si="0">IF(ISNUMBER(I18),I19-I18+1,"")</f>
        <v>13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02">
        <v>0.34166666666666667</v>
      </c>
      <c r="D24" s="102">
        <v>0.34236111111111112</v>
      </c>
      <c r="E24" s="109" t="s">
        <v>177</v>
      </c>
      <c r="F24" s="165" t="s">
        <v>188</v>
      </c>
      <c r="G24" s="165"/>
      <c r="H24" s="165"/>
      <c r="I24" s="165"/>
      <c r="J24" s="102">
        <v>0.82291666666666663</v>
      </c>
      <c r="K24" s="102">
        <v>0.8256944444444444</v>
      </c>
      <c r="L24" s="36" t="s">
        <v>175</v>
      </c>
      <c r="M24" s="165" t="s">
        <v>204</v>
      </c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2">
        <v>0.34513888888888888</v>
      </c>
      <c r="D26" s="102">
        <v>0.34722222222222221</v>
      </c>
      <c r="E26" s="109" t="s">
        <v>164</v>
      </c>
      <c r="F26" s="165" t="s">
        <v>187</v>
      </c>
      <c r="G26" s="165"/>
      <c r="H26" s="165"/>
      <c r="I26" s="165"/>
      <c r="J26" s="102">
        <v>0.82986111111111116</v>
      </c>
      <c r="K26" s="102">
        <v>0.82986111111111116</v>
      </c>
      <c r="L26" s="36" t="s">
        <v>176</v>
      </c>
      <c r="M26" s="165" t="s">
        <v>205</v>
      </c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0.20833333333333334</v>
      </c>
      <c r="D30" s="43">
        <v>0.14097222222222222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0.41180555555555554</v>
      </c>
    </row>
    <row r="31" spans="2:16" ht="14.1" customHeight="1" x14ac:dyDescent="0.35">
      <c r="B31" s="37" t="s">
        <v>169</v>
      </c>
      <c r="C31" s="47">
        <v>0.2361111111111111</v>
      </c>
      <c r="D31" s="7">
        <v>0.1423611111111111</v>
      </c>
      <c r="E31" s="7">
        <v>6.3194444444444442E-2</v>
      </c>
      <c r="F31" s="7"/>
      <c r="G31" s="7"/>
      <c r="H31" s="7"/>
      <c r="I31" s="7"/>
      <c r="J31" s="7"/>
      <c r="K31" s="7">
        <v>1.6666666666666666E-2</v>
      </c>
      <c r="L31" s="7"/>
      <c r="M31" s="7"/>
      <c r="N31" s="7"/>
      <c r="O31" s="48"/>
      <c r="P31" s="46">
        <f>SUM(C31:N31)</f>
        <v>0.45833333333333331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0.2361111111111111</v>
      </c>
      <c r="D34" s="106">
        <f t="shared" ref="D34:P34" si="1">D31-D32-D33</f>
        <v>0.1423611111111111</v>
      </c>
      <c r="E34" s="106">
        <f t="shared" si="1"/>
        <v>6.3194444444444442E-2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1.6666666666666666E-2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0.45833333333333331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198</v>
      </c>
      <c r="D36" s="156"/>
      <c r="E36" s="155" t="s">
        <v>189</v>
      </c>
      <c r="F36" s="156"/>
      <c r="G36" s="155" t="s">
        <v>197</v>
      </c>
      <c r="H36" s="156"/>
      <c r="I36" s="155" t="s">
        <v>190</v>
      </c>
      <c r="J36" s="156"/>
      <c r="K36" s="155" t="s">
        <v>192</v>
      </c>
      <c r="L36" s="156"/>
      <c r="M36" s="155" t="s">
        <v>195</v>
      </c>
      <c r="N36" s="156"/>
      <c r="O36" s="151" t="s">
        <v>196</v>
      </c>
      <c r="P36" s="151"/>
    </row>
    <row r="37" spans="2:16" ht="18" customHeight="1" x14ac:dyDescent="0.35">
      <c r="B37" s="153"/>
      <c r="C37" s="155" t="s">
        <v>199</v>
      </c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191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193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233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-162.4</v>
      </c>
      <c r="D72" s="60">
        <v>-164.3</v>
      </c>
      <c r="E72" s="96" t="s">
        <v>118</v>
      </c>
      <c r="F72" s="60">
        <v>20.399999999999999</v>
      </c>
      <c r="G72" s="60">
        <v>19.100000000000001</v>
      </c>
      <c r="H72" s="97"/>
      <c r="I72" s="93" t="s">
        <v>119</v>
      </c>
      <c r="J72" s="59">
        <v>0</v>
      </c>
      <c r="K72" s="94" t="s">
        <v>172</v>
      </c>
      <c r="L72" s="59">
        <v>1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-156.5</v>
      </c>
      <c r="D73" s="60">
        <v>-160.4</v>
      </c>
      <c r="E73" s="98" t="s">
        <v>122</v>
      </c>
      <c r="F73" s="60">
        <v>29.8</v>
      </c>
      <c r="G73" s="60">
        <v>28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-203.8</v>
      </c>
      <c r="D74" s="60">
        <v>-204.2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-125.5</v>
      </c>
      <c r="D75" s="60">
        <v>-131.9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30.7</v>
      </c>
      <c r="D76" s="60">
        <v>28.9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28.6</v>
      </c>
      <c r="D77" s="60">
        <v>27.4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23.7</v>
      </c>
      <c r="D78" s="60">
        <v>22.5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22.2</v>
      </c>
      <c r="D79" s="60">
        <v>21</v>
      </c>
      <c r="E79" s="96" t="s">
        <v>152</v>
      </c>
      <c r="F79" s="60">
        <v>15.6</v>
      </c>
      <c r="G79" s="60">
        <v>8.6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1.2E-5</v>
      </c>
      <c r="D80" s="115">
        <v>1.22E-5</v>
      </c>
      <c r="E80" s="98" t="s">
        <v>157</v>
      </c>
      <c r="F80" s="60">
        <v>39.9</v>
      </c>
      <c r="G80" s="60">
        <v>54.8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186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 t="s">
        <v>194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 t="s">
        <v>203</v>
      </c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2025-09-02T07:39:39Z</dcterms:modified>
</cp:coreProperties>
</file>