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EB7EDFFA-03B0-401C-A045-1A2B53E6B561}" xr6:coauthVersionLast="47" xr6:coauthVersionMax="47" xr10:uidLastSave="{00000000-0000-0000-0000-000000000000}"/>
  <bookViews>
    <workbookView xWindow="3840" yWindow="38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<sst xmlns="http://schemas.openxmlformats.org/spreadsheetml/2006/main" count="213" uniqueCount="200">
  <si>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</si>
  <si>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</si>
  <si>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</si>
  <si>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</si>
  <si>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</si>
  <si>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</si>
  <si>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</si>
  <si>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</si>
  <si>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</si>
  <si>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</si>
  <si>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</si>
  <si>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</si>
  <si>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</si>
  <si>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</si>
  <si>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</si>
  <si>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</si>
  <si>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</si>
  <si>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</si>
  <si>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</si>
  <si>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</si>
  <si>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</si>
  <si>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</si>
  <si>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</si>
  <si>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</si>
  <si>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</si>
  <si>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</si>
  <si>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</si>
  <si>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</si>
  <si>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</si>
  <si>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</si>
  <si>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</si>
  <si>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</si>
  <si>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</si>
  <si>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</si>
  <si>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</si>
  <si>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</si>
  <si>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</si>
  <si>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</si>
  <si>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</si>
  <si>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</si>
  <si>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</si>
  <si>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</si>
  <si>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</si>
  <si>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</si>
  <si>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</si>
  <si>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</si>
  <si>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</si>
  <si>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</si>
  <si>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</si>
  <si>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</si>
  <si>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</si>
  <si>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</si>
  <si>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</si>
  <si>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</si>
  <si>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</si>
  <si>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</si>
  <si>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</si>
  <si>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</si>
  <si>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</si>
  <si>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</si>
  <si>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</si>
  <si>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</si>
  <si>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</si>
  <si>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</si>
  <si>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</si>
  <si>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</si>
  <si>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</si>
  <si>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</si>
  <si>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</si>
  <si>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</si>
  <si>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</si>
  <si>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</si>
  <si>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</si>
  <si>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</si>
  <si>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</si>
  <si>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</si>
  <si>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</si>
  <si>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</si>
  <si>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</si>
  <si>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</si>
  <si>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</si>
  <si>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</si>
  <si>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</si>
  <si>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</si>
  <si>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</si>
  <si>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</si>
  <si>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</si>
  <si>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</si>
  <si>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</si>
  <si>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</si>
  <si>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</si>
  <si>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</si>
  <si>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</si>
  <si>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</si>
  <si>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</si>
  <si>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</si>
  <si>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</si>
  <si>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</si>
  <si>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</si>
  <si>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</si>
  <si>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</si>
  <si>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</si>
  <si>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</si>
  <si>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</si>
  <si>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</si>
  <si>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</si>
  <si>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</si>
  <si>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</si>
  <si>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</si>
  <si>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</si>
  <si>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</si>
  <si>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</si>
  <si>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</si>
  <si>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</si>
  <si>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</si>
  <si>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</si>
  <si>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</si>
  <si>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</si>
  <si>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</si>
  <si>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</si>
  <si>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</si>
  <si>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</si>
  <si>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</si>
  <si>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</si>
  <si>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</si>
  <si>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</si>
  <si>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</si>
  <si>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</si>
  <si>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</si>
  <si>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</si>
  <si>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</si>
  <si>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</si>
  <si>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</si>
  <si>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</si>
  <si>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</si>
  <si>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</si>
  <si>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</si>
  <si>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</si>
  <si>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</si>
  <si>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</si>
  <si>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</si>
  <si>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</si>
  <si>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</si>
  <si>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</si>
  <si>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</si>
  <si>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</si>
  <si>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</si>
  <si>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</si>
  <si>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</si>
  <si>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</si>
  <si>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</si>
  <si>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</si>
  <si>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</si>
  <si>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</si>
  <si>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</si>
  <si>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</si>
  <si>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</si>
  <si>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</si>
  <si>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</si>
  <si>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</si>
  <si>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</si>
  <si>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</si>
  <si>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</si>
  <si>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</si>
  <si>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</si>
  <si>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</si>
  <si>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</si>
  <si>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</si>
  <si>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</si>
  <si>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</si>
  <si>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</si>
  <si>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</si>
  <si>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</si>
  <si>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</si>
  <si>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</si>
  <si>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</si>
  <si>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</si>
  <si>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</si>
  <si>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</si>
  <si>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</si>
  <si>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</si>
  <si>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</si>
  <si>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</si>
  <si>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TMT</t>
    <phoneticPr fontId="3" type="noConversion"/>
  </si>
  <si>
    <t>DS9(영상확인) 1회 꺼짐</t>
    <phoneticPr fontId="3" type="noConversion"/>
  </si>
  <si>
    <t>KAMP</t>
    <phoneticPr fontId="3" type="noConversion"/>
  </si>
  <si>
    <t>KSP</t>
    <phoneticPr fontId="3" type="noConversion"/>
  </si>
  <si>
    <t>NE</t>
    <phoneticPr fontId="3" type="noConversion"/>
  </si>
  <si>
    <t>월령 40% 이상으로 방풍막 연결</t>
    <phoneticPr fontId="3" type="noConversion"/>
  </si>
  <si>
    <t>SE</t>
    <phoneticPr fontId="3" type="noConversion"/>
  </si>
  <si>
    <t>S</t>
    <phoneticPr fontId="3" type="noConversion"/>
  </si>
  <si>
    <t>27s/26k 35s/23k</t>
    <phoneticPr fontId="3" type="noConversion"/>
  </si>
  <si>
    <t>10s/24k 15s/24k 20s/21k</t>
    <phoneticPr fontId="3" type="noConversion"/>
  </si>
  <si>
    <t>[9:50-13:30] 옅은 구름이 깔려 영상에 영향 있음</t>
    <phoneticPr fontId="3" type="noConversion"/>
  </si>
  <si>
    <t>[041119-041130] 시간을 착각해서 KSP 스크립트를 시작하는게 늦음</t>
    <phoneticPr fontId="3" type="noConversion"/>
  </si>
  <si>
    <t>1번: 4회(관측 후반에 자주 오류 남)/ Dome shutter control 문제여서 기기 이상에 TCS 문제로 기록 함</t>
    <phoneticPr fontId="3" type="noConversion"/>
  </si>
  <si>
    <t>E_041214</t>
    <phoneticPr fontId="3" type="noConversion"/>
  </si>
  <si>
    <t>E_041214 Dome shutter control 오류로 방풍막에 의해 가려짐</t>
    <phoneticPr fontId="3" type="noConversion"/>
  </si>
  <si>
    <t>x</t>
    <phoneticPr fontId="3" type="noConversion"/>
  </si>
  <si>
    <t>35s/26k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</si>
</sst>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5" zoomScale="145" zoomScaleNormal="145" workbookViewId="0">
      <selection activeCell="L73" sqref="L7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0.38055555555555554</v>
      </c>
      <c r="D9" s="8">
        <v>1.3</v>
      </c>
      <c r="E9" s="8">
        <v>7.9</v>
      </c>
      <c r="F9" s="8">
        <v>53.5</v>
      </c>
      <c r="G9" s="36" t="s">
        <v>190</v>
      </c>
      <c r="H9" s="8">
        <v>1</v>
      </c>
      <c r="I9" s="36">
        <v>52.2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2.8</v>
      </c>
      <c r="E10" s="8">
        <v>7.1</v>
      </c>
      <c r="F10" s="8">
        <v>46.6</v>
      </c>
      <c r="G10" s="36" t="s">
        <v>189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0.79305555555555551</v>
      </c>
      <c r="D11" s="15">
        <v>2</v>
      </c>
      <c r="E11" s="15">
        <v>7.2</v>
      </c>
      <c r="F11" s="15">
        <v>41.9</v>
      </c>
      <c r="G11" s="36" t="s">
        <v>187</v>
      </c>
      <c r="H11" s="15">
        <v>4.2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24.412499999999998</v>
      </c>
      <c r="D12" s="19">
        <f>AVERAGE(D9:D11)</f>
        <v>2.0333333333333332</v>
      </c>
      <c r="E12" s="19">
        <f>AVERAGE(E9:E11)</f>
        <v>7.3999999999999995</v>
      </c>
      <c r="F12" s="20">
        <f>AVERAGE(F9:F11)</f>
        <v>47.333333333333336</v>
      </c>
      <c r="G12" s="21"/>
      <c r="H12" s="22">
        <f>AVERAGE(H9:H11)</f>
        <v>2.4333333333333336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186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0.32777777777777778</v>
      </c>
      <c r="D17" s="28">
        <v>0.32916666666666666</v>
      </c>
      <c r="E17" s="28">
        <v>0.35069444444444442</v>
      </c>
      <c r="F17" s="28">
        <v>0.59305555555555556</v>
      </c>
      <c r="G17" s="28">
        <v>0.67847222222222225</v>
      </c>
      <c r="H17" s="28">
        <v>0.79652777777777772</v>
      </c>
      <c r="I17" s="28">
        <v>0.82222222222222219</v>
      </c>
      <c r="J17" s="28"/>
      <c r="K17" s="28"/>
      <c r="L17" s="28"/>
      <c r="M17" s="28"/>
      <c r="N17" s="28"/>
      <c r="O17" s="28"/>
      <c r="P17" s="28">
        <v>0.83472222222222225</v>
      </c>
    </row>
    <row r="18" spans="2:16" ht="14.1" customHeight="1" x14ac:dyDescent="0.35">
      <c r="B18" s="35" t="s">
        <v>42</v>
      </c>
      <c r="C18" s="27">
        <v>40906</v>
      </c>
      <c r="D18" s="27">
        <v>40907</v>
      </c>
      <c r="E18" s="27">
        <v>40921</v>
      </c>
      <c r="F18" s="27">
        <v>41076</v>
      </c>
      <c r="G18" s="27">
        <v>41131</v>
      </c>
      <c r="H18" s="27">
        <v>41205</v>
      </c>
      <c r="I18" s="27">
        <v>41218</v>
      </c>
      <c r="J18" s="27"/>
      <c r="K18" s="27"/>
      <c r="L18" s="27"/>
      <c r="M18" s="27"/>
      <c r="N18" s="27"/>
      <c r="O18" s="27"/>
      <c r="P18" s="114">
        <v>41229</v>
      </c>
    </row>
    <row r="19" spans="2:16" ht="14.1" customHeight="1" thickBot="1" x14ac:dyDescent="0.4">
      <c r="B19" s="13" t="s">
        <v>43</v>
      </c>
      <c r="C19" s="29"/>
      <c r="D19" s="27">
        <v>40918</v>
      </c>
      <c r="E19" s="30">
        <v>41075</v>
      </c>
      <c r="F19" s="30">
        <v>41130</v>
      </c>
      <c r="G19" s="30">
        <v>41204</v>
      </c>
      <c r="H19" s="30">
        <v>41217</v>
      </c>
      <c r="I19" s="30">
        <v>41228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155</v>
      </c>
      <c r="F20" s="33">
        <f>IF(ISNUMBER(F18),F19-F18+1,"")</f>
        <v>55</v>
      </c>
      <c r="G20" s="33">
        <f>IF(ISNUMBER(G18),G19-G18+1,"")</f>
        <v>74</v>
      </c>
      <c r="H20" s="33">
        <f>IF(ISNUMBER(H18),H19-H18+1,"")</f>
        <v>13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0.34097222222222223</v>
      </c>
      <c r="D23" s="112">
        <v>0.34305555555555556</v>
      </c>
      <c r="E23" s="36" t="s">
        <v>48</v>
      </c>
      <c r="F23" s="165" t="s">
        <v>192</v>
      </c>
      <c r="G23" s="165"/>
      <c r="H23" s="165"/>
      <c r="I23" s="165"/>
      <c r="J23" s="102"/>
      <c r="K23" s="102"/>
      <c r="L23" s="112" t="s">
        <v>164</v>
      </c>
      <c r="M23" s="165" t="s">
        <v>198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0.34513888888888888</v>
      </c>
      <c r="D25" s="112">
        <v>0.34652777777777777</v>
      </c>
      <c r="E25" s="109" t="s">
        <v>170</v>
      </c>
      <c r="F25" s="165" t="s">
        <v>191</v>
      </c>
      <c r="G25" s="165"/>
      <c r="H25" s="165"/>
      <c r="I25" s="165"/>
      <c r="J25" s="102">
        <v>0.82777777777777772</v>
      </c>
      <c r="K25" s="102">
        <v>0.82777777777777772</v>
      </c>
      <c r="L25" s="36" t="s">
        <v>49</v>
      </c>
      <c r="M25" s="165" t="s">
        <v>199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0.21180555555555555</v>
      </c>
      <c r="D30" s="43">
        <v>0.13819444444444445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0.41249999999999998</v>
      </c>
    </row>
    <row r="31" spans="2:16" ht="14.1" customHeight="1" x14ac:dyDescent="0.35">
      <c r="B31" s="37" t="s">
        <v>169</v>
      </c>
      <c r="C31" s="47">
        <v>0.24236111111111111</v>
      </c>
      <c r="D31" s="7">
        <v>0.11805555555555555</v>
      </c>
      <c r="E31" s="7">
        <v>8.5416666666666669E-2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0.46527777777777773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0.24236111111111111</v>
      </c>
      <c r="D34" s="106">
        <f t="shared" ref="D34:P34" si="1">D31-D32-D33</f>
        <v>0.11805555555555555</v>
      </c>
      <c r="E34" s="106">
        <f t="shared" si="1"/>
        <v>8.5416666666666669E-2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0.46527777777777773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196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-164.4</v>
      </c>
      <c r="E72" s="96" t="s">
        <v>118</v>
      </c>
      <c r="F72" s="60">
        <v>20.3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-160.4</v>
      </c>
      <c r="E73" s="98" t="s">
        <v>122</v>
      </c>
      <c r="F73" s="60">
        <v>32.799999999999997</v>
      </c>
      <c r="G73" s="60">
        <v>25.2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</v>
      </c>
      <c r="D75" s="60">
        <v>-132.1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</v>
      </c>
      <c r="D76" s="60">
        <v>29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</v>
      </c>
      <c r="E79" s="96" t="s">
        <v>152</v>
      </c>
      <c r="F79" s="60">
        <v>15.7</v>
      </c>
      <c r="G79" s="60">
        <v>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1.19E-5</v>
      </c>
      <c r="D80" s="115">
        <v>1.22E-5</v>
      </c>
      <c r="E80" s="98" t="s">
        <v>157</v>
      </c>
      <c r="F80" s="60">
        <v>44.1</v>
      </c>
      <c r="G80" s="60">
        <v>43.6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195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2025-09-02T07:39:14Z</dcterms:modified>
</cp:coreProperties>
</file>