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F3FE515E-3668-4607-9853-F9FA8BAF8304}" xr6:coauthVersionLast="47" xr6:coauthVersionMax="47" xr10:uidLastSave="{00000000-0000-0000-0000-000000000000}"/>
  <bookViews>
    <workbookView xWindow="26064" yWindow="1364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<sst xmlns="http://schemas.openxmlformats.org/spreadsheetml/2006/main" count="213" uniqueCount="200">
  <si>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</si>
  <si>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</si>
  <si>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</si>
  <si>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</si>
  <si>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</si>
  <si>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</si>
  <si>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</si>
  <si>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</si>
  <si>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</si>
  <si>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</si>
  <si>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</si>
  <si>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</si>
  <si>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</si>
  <si>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</si>
  <si>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</si>
  <si>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</si>
  <si>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</si>
  <si>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</si>
  <si>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</si>
  <si>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</si>
  <si>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</si>
  <si>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</si>
  <si>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</si>
  <si>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</si>
  <si>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</si>
  <si>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</si>
  <si>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</si>
  <si>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</si>
  <si>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</si>
  <si>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</si>
  <si>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</si>
  <si>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</si>
  <si>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</si>
  <si>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</si>
  <si>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</si>
  <si>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</si>
  <si>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</si>
  <si>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</si>
  <si>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</si>
  <si>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</si>
  <si>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</si>
  <si>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</si>
  <si>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</si>
  <si>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</si>
  <si>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</si>
  <si>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</si>
  <si>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</si>
  <si>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</si>
  <si>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</si>
  <si>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</si>
  <si>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</si>
  <si>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</si>
  <si>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</si>
  <si>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</si>
  <si>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</si>
  <si>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</si>
  <si>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</si>
  <si>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</si>
  <si>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</si>
  <si>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</si>
  <si>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</si>
  <si>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</si>
  <si>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</si>
  <si>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</si>
  <si>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</si>
  <si>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</si>
  <si>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</si>
  <si>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</si>
  <si>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</si>
  <si>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</si>
  <si>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</si>
  <si>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</si>
  <si>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</si>
  <si>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</si>
  <si>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</si>
  <si>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</si>
  <si>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</si>
  <si>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</si>
  <si>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</si>
  <si>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</si>
  <si>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</si>
  <si>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</si>
  <si>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</si>
  <si>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</si>
  <si>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</si>
  <si>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</si>
  <si>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</si>
  <si>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</si>
  <si>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</si>
  <si>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</si>
  <si>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</si>
  <si>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</si>
  <si>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</si>
  <si>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</si>
  <si>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</si>
  <si>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</si>
  <si>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</si>
  <si>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</si>
  <si>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</si>
  <si>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</si>
  <si>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</si>
  <si>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</si>
  <si>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</si>
  <si>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</si>
  <si>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</si>
  <si>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</si>
  <si>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</si>
  <si>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</si>
  <si>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</si>
  <si>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</si>
  <si>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</si>
  <si>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</si>
  <si>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</si>
  <si>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</si>
  <si>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</si>
  <si>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</si>
  <si>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</si>
  <si>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</si>
  <si>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</si>
  <si>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</si>
  <si>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</si>
  <si>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</si>
  <si>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</si>
  <si>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</si>
  <si>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</si>
  <si>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</si>
  <si>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</si>
  <si>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</si>
  <si>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</si>
  <si>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</si>
  <si>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</si>
  <si>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</si>
  <si>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</si>
  <si>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</si>
  <si>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</si>
  <si>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</si>
  <si>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</si>
  <si>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</si>
  <si>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</si>
  <si>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</si>
  <si>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</si>
  <si>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</si>
  <si>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</si>
  <si>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</si>
  <si>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</si>
  <si>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</si>
  <si>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</si>
  <si>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</si>
  <si>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</si>
  <si>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</si>
  <si>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</si>
  <si>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</si>
  <si>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</si>
  <si>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</si>
  <si>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</si>
  <si>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</si>
  <si>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</si>
  <si>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</si>
  <si>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</si>
  <si>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</si>
  <si>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</si>
  <si>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</si>
  <si>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</si>
  <si>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</si>
  <si>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</si>
  <si>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</si>
  <si>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</si>
  <si>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</si>
  <si>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</si>
  <si>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</si>
  <si>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</si>
  <si>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</si>
  <si>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</si>
  <si>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</si>
  <si>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</si>
  <si>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</si>
  <si>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</si>
  <si>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</si>
  <si>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</si>
  <si>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</si>
  <si>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</si>
  <si>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</si>
  <si>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</si>
  <si>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</si>
  <si>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-</t>
    <phoneticPr fontId="3" type="noConversion"/>
  </si>
  <si>
    <t>TMT</t>
    <phoneticPr fontId="3" type="noConversion"/>
  </si>
  <si>
    <t>KAMP</t>
    <phoneticPr fontId="3" type="noConversion"/>
  </si>
  <si>
    <t>KSP</t>
    <phoneticPr fontId="3" type="noConversion"/>
  </si>
  <si>
    <t>옅은 구름의 영향으로 오후 플랫 건너 뜀</t>
    <phoneticPr fontId="3" type="noConversion"/>
  </si>
  <si>
    <t>M_040712-040713:K</t>
    <phoneticPr fontId="3" type="noConversion"/>
  </si>
  <si>
    <t>DS9(영상확인) 2회 꺼짐</t>
    <phoneticPr fontId="3" type="noConversion"/>
  </si>
  <si>
    <t>[11:08-11:30] IC Gui crash로 그래프 기록 없음</t>
    <phoneticPr fontId="3" type="noConversion"/>
  </si>
  <si>
    <t>T_04869</t>
    <phoneticPr fontId="3" type="noConversion"/>
  </si>
  <si>
    <t>[17:20] 높은 습도(vaisala 82%/ topring 87%/ 2.3m 95%)로 인한 관측 대기/ [18:15] 관측 재개</t>
    <phoneticPr fontId="3" type="noConversion"/>
  </si>
  <si>
    <t>SE</t>
    <phoneticPr fontId="3" type="noConversion"/>
  </si>
  <si>
    <t>S</t>
    <phoneticPr fontId="3" type="noConversion"/>
  </si>
  <si>
    <t>ESE</t>
    <phoneticPr fontId="3" type="noConversion"/>
  </si>
  <si>
    <t xml:space="preserve">[8:20-11:30]관측 초반 돔 내부(15도)와 외부(2.2도) 온도 차이가 큼 </t>
    <phoneticPr fontId="3" type="noConversion"/>
  </si>
  <si>
    <t>T_04869 HA limit으로 망원경이 멈추면서 별이 흐름</t>
    <phoneticPr fontId="3" type="noConversion"/>
  </si>
  <si>
    <t>[040887] 시상을 확인 할 수 있는 별이 없어 시상 -로 표기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</si>
</sst>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I40" sqref="I40:J4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45899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90.361445783132538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0.37986111111111109</v>
      </c>
      <c r="D9" s="8">
        <v>3.5</v>
      </c>
      <c r="E9" s="8">
        <v>2.1</v>
      </c>
      <c r="F9" s="8">
        <v>61.4</v>
      </c>
      <c r="G9" s="36" t="s">
        <v>194</v>
      </c>
      <c r="H9" s="8">
        <v>0.4</v>
      </c>
      <c r="I9" s="36">
        <v>41.6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4.5</v>
      </c>
      <c r="E10" s="8">
        <v>0.5</v>
      </c>
      <c r="F10" s="8">
        <v>70.900000000000006</v>
      </c>
      <c r="G10" s="36" t="s">
        <v>195</v>
      </c>
      <c r="H10" s="8">
        <v>6.8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0.79374999999999996</v>
      </c>
      <c r="D11" s="15" t="s">
        <v>184</v>
      </c>
      <c r="E11" s="15">
        <v>0.6</v>
      </c>
      <c r="F11" s="15">
        <v>66.599999999999994</v>
      </c>
      <c r="G11" s="36" t="s">
        <v>196</v>
      </c>
      <c r="H11" s="15">
        <v>3.1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24.413888888888888</v>
      </c>
      <c r="D12" s="19">
        <f>AVERAGE(D9:D11)</f>
        <v>4</v>
      </c>
      <c r="E12" s="19">
        <f>AVERAGE(E9:E11)</f>
        <v>1.0666666666666667</v>
      </c>
      <c r="F12" s="20">
        <f>AVERAGE(F9:F11)</f>
        <v>66.3</v>
      </c>
      <c r="G12" s="21"/>
      <c r="H12" s="22">
        <f>AVERAGE(H9:H11)</f>
        <v>3.4333333333333336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186</v>
      </c>
      <c r="G16" s="27" t="s">
        <v>187</v>
      </c>
      <c r="H16" s="27" t="s">
        <v>185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0.34444444444444444</v>
      </c>
      <c r="D17" s="28">
        <v>0.34583333333333333</v>
      </c>
      <c r="E17" s="28">
        <v>0.35208333333333336</v>
      </c>
      <c r="F17" s="28">
        <v>0.59583333333333333</v>
      </c>
      <c r="G17" s="28">
        <v>0.66041666666666665</v>
      </c>
      <c r="H17" s="28">
        <v>0.79583333333333328</v>
      </c>
      <c r="I17" s="28">
        <v>0.81736111111111109</v>
      </c>
      <c r="J17" s="28"/>
      <c r="K17" s="28"/>
      <c r="L17" s="28"/>
      <c r="M17" s="28"/>
      <c r="N17" s="28"/>
      <c r="O17" s="28"/>
      <c r="P17" s="28">
        <v>0.82152777777777775</v>
      </c>
    </row>
    <row r="18" spans="2:16" ht="14.1" customHeight="1" x14ac:dyDescent="0.35">
      <c r="B18" s="35" t="s">
        <v>42</v>
      </c>
      <c r="C18" s="27">
        <v>40629</v>
      </c>
      <c r="D18" s="27">
        <v>40630</v>
      </c>
      <c r="E18" s="27">
        <v>40636</v>
      </c>
      <c r="F18" s="27">
        <v>40791</v>
      </c>
      <c r="G18" s="27">
        <v>40832</v>
      </c>
      <c r="H18" s="27">
        <v>40888</v>
      </c>
      <c r="I18" s="27">
        <v>40900</v>
      </c>
      <c r="J18" s="27"/>
      <c r="K18" s="27"/>
      <c r="L18" s="27"/>
      <c r="M18" s="27"/>
      <c r="N18" s="27"/>
      <c r="O18" s="27"/>
      <c r="P18" s="114">
        <v>40905</v>
      </c>
    </row>
    <row r="19" spans="2:16" ht="14.1" customHeight="1" thickBot="1" x14ac:dyDescent="0.4">
      <c r="B19" s="13" t="s">
        <v>43</v>
      </c>
      <c r="C19" s="29"/>
      <c r="D19" s="27">
        <v>40634</v>
      </c>
      <c r="E19" s="30">
        <v>40790</v>
      </c>
      <c r="F19" s="30">
        <v>40831</v>
      </c>
      <c r="G19" s="30">
        <v>40887</v>
      </c>
      <c r="H19" s="30">
        <v>40899</v>
      </c>
      <c r="I19" s="30">
        <v>40904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155</v>
      </c>
      <c r="F20" s="33">
        <f>IF(ISNUMBER(F18),F19-F18+1,"")</f>
        <v>41</v>
      </c>
      <c r="G20" s="33">
        <f>IF(ISNUMBER(G18),G19-G18+1,"")</f>
        <v>56</v>
      </c>
      <c r="H20" s="33">
        <f>IF(ISNUMBER(H18),H19-H18+1,"")</f>
        <v>12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0.21527777777777779</v>
      </c>
      <c r="D30" s="43">
        <v>0.1361111111111111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0.41388888888888886</v>
      </c>
    </row>
    <row r="31" spans="2:16" ht="14.1" customHeight="1" x14ac:dyDescent="0.35">
      <c r="B31" s="37" t="s">
        <v>169</v>
      </c>
      <c r="C31" s="47">
        <v>0.24374999999999999</v>
      </c>
      <c r="D31" s="7">
        <v>0.1361111111111111</v>
      </c>
      <c r="E31" s="7">
        <v>6.458333333333334E-2</v>
      </c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0.46111111111111108</v>
      </c>
    </row>
    <row r="32" spans="2:16" ht="14.1" customHeight="1" x14ac:dyDescent="0.35">
      <c r="B32" s="37" t="s">
        <v>65</v>
      </c>
      <c r="C32" s="49"/>
      <c r="D32" s="50">
        <v>4.4444444444444446E-2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4.4444444444444446E-2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0.24374999999999999</v>
      </c>
      <c r="D34" s="106">
        <f t="shared" ref="D34:P34" si="1">D31-D32-D33</f>
        <v>9.1666666666666646E-2</v>
      </c>
      <c r="E34" s="106">
        <f t="shared" si="1"/>
        <v>6.458333333333334E-2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0.41666666666666663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189</v>
      </c>
      <c r="D36" s="145"/>
      <c r="E36" s="144" t="s">
        <v>192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188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193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198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199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1725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</v>
      </c>
      <c r="D72" s="60">
        <v>-165.9</v>
      </c>
      <c r="E72" s="96" t="s">
        <v>118</v>
      </c>
      <c r="F72" s="60">
        <v>19.7</v>
      </c>
      <c r="G72" s="60">
        <v>19.899999999999999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-156.9</v>
      </c>
      <c r="D73" s="60">
        <v>-162.5</v>
      </c>
      <c r="E73" s="98" t="s">
        <v>122</v>
      </c>
      <c r="F73" s="60">
        <v>30</v>
      </c>
      <c r="G73" s="60">
        <v>25.9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-205.2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</v>
      </c>
      <c r="D75" s="60">
        <v>-136.4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30.4</v>
      </c>
      <c r="D76" s="60">
        <v>27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28.3</v>
      </c>
      <c r="D77" s="60">
        <v>26.4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23.2</v>
      </c>
      <c r="D78" s="60">
        <v>21.6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21.4</v>
      </c>
      <c r="D79" s="60">
        <v>20.399999999999999</v>
      </c>
      <c r="E79" s="96" t="s">
        <v>152</v>
      </c>
      <c r="F79" s="60">
        <v>15.5</v>
      </c>
      <c r="G79" s="60">
        <v>2.5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1.19E-5</v>
      </c>
      <c r="D80" s="115">
        <v>1.17E-5</v>
      </c>
      <c r="E80" s="98" t="s">
        <v>157</v>
      </c>
      <c r="F80" s="60">
        <v>35</v>
      </c>
      <c r="G80" s="60">
        <v>70.5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197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2025-08-30T20:02:05Z</dcterms:modified>
</cp:coreProperties>
</file>