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C27D9AA3-7A86-4F2F-B172-A5DA3B93B39B}" xr6:coauthVersionLast="47" xr6:coauthVersionMax="47" xr10:uidLastSave="{00000000-0000-0000-0000-000000000000}"/>
  <bookViews>
    <workbookView xWindow="18336" yWindow="528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<sst xmlns="http://schemas.openxmlformats.org/spreadsheetml/2006/main" count="215" uniqueCount="202">
  <si>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</si>
  <si>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</si>
  <si>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</si>
  <si>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</si>
  <si>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</si>
  <si>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</si>
  <si>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</si>
  <si>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</si>
  <si>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</si>
  <si>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</si>
  <si>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</si>
  <si>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</si>
  <si>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</si>
  <si>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</si>
  <si>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</si>
  <si>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</si>
  <si>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</si>
  <si>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</si>
  <si>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</si>
  <si>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</si>
  <si>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</si>
  <si>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</si>
  <si>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</si>
  <si>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</si>
  <si>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</si>
  <si>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</si>
  <si>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</si>
  <si>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</si>
  <si>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</si>
  <si>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</si>
  <si>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</si>
  <si>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</si>
  <si>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</si>
  <si>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</si>
  <si>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</si>
  <si>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</si>
  <si>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</si>
  <si>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</si>
  <si>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</si>
  <si>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</si>
  <si>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</si>
  <si>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</si>
  <si>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</si>
  <si>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</si>
  <si>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</si>
  <si>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</si>
  <si>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</si>
  <si>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</si>
  <si>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</si>
  <si>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</si>
  <si>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</si>
  <si>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</si>
  <si>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</si>
  <si>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</si>
  <si>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</si>
  <si>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</si>
  <si>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</si>
  <si>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</si>
  <si>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</si>
  <si>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</si>
  <si>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</si>
  <si>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</si>
  <si>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</si>
  <si>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</si>
  <si>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</si>
  <si>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</si>
  <si>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</si>
  <si>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</si>
  <si>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</si>
  <si>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</si>
  <si>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</si>
  <si>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</si>
  <si>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</si>
  <si>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</si>
  <si>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</si>
  <si>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</si>
  <si>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</si>
  <si>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</si>
  <si>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</si>
  <si>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</si>
  <si>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</si>
  <si>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</si>
  <si>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</si>
  <si>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</si>
  <si>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</si>
  <si>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</si>
  <si>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</si>
  <si>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</si>
  <si>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</si>
  <si>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</si>
  <si>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</si>
  <si>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</si>
  <si>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</si>
  <si>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</si>
  <si>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</si>
  <si>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</si>
  <si>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</si>
  <si>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</si>
  <si>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</si>
  <si>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</si>
  <si>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</si>
  <si>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</si>
  <si>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</si>
  <si>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</si>
  <si>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</si>
  <si>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</si>
  <si>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</si>
  <si>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</si>
  <si>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</si>
  <si>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</si>
  <si>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</si>
  <si>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</si>
  <si>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</si>
  <si>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</si>
  <si>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</si>
  <si>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</si>
  <si>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</si>
  <si>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</si>
  <si>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</si>
  <si>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</si>
  <si>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</si>
  <si>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</si>
  <si>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</si>
  <si>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</si>
  <si>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</si>
  <si>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</si>
  <si>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</si>
  <si>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</si>
  <si>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</si>
  <si>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</si>
  <si>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</si>
  <si>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</si>
  <si>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</si>
  <si>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</si>
  <si>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</si>
  <si>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</si>
  <si>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</si>
  <si>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</si>
  <si>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</si>
  <si>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</si>
  <si>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</si>
  <si>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</si>
  <si>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</si>
  <si>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</si>
  <si>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</si>
  <si>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</si>
  <si>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</si>
  <si>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</si>
  <si>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</si>
  <si>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</si>
  <si>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</si>
  <si>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</si>
  <si>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</si>
  <si>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</si>
  <si>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</si>
  <si>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</si>
  <si>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</si>
  <si>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</si>
  <si>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</si>
  <si>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</si>
  <si>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</si>
  <si>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</si>
  <si>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</si>
  <si>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</si>
  <si>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</si>
  <si>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</si>
  <si>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</si>
  <si>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</si>
  <si>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</si>
  <si>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</si>
  <si>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</si>
  <si>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</si>
  <si>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</si>
  <si>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</si>
  <si>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</si>
  <si>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</si>
  <si>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</si>
  <si>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</si>
  <si>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</si>
  <si>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</si>
  <si>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</si>
  <si>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</si>
  <si>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</si>
  <si>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</si>
  <si>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ENE</t>
    <phoneticPr fontId="3" type="noConversion"/>
  </si>
  <si>
    <t>장비실 배전판 전원이 내려가 있어서 에어컨, 주파수 변환기, 에어컴푸레셔가 작동 안해 관측 전 기기 상태 온도가 평소보다 높음</t>
    <phoneticPr fontId="3" type="noConversion"/>
  </si>
  <si>
    <t>10s/25k 14s/24k 18s/22k</t>
    <phoneticPr fontId="3" type="noConversion"/>
  </si>
  <si>
    <t>15s/27k 22s/27k 30s/26k</t>
    <phoneticPr fontId="3" type="noConversion"/>
  </si>
  <si>
    <t>I_039796</t>
    <phoneticPr fontId="3" type="noConversion"/>
  </si>
  <si>
    <t>ENG-KSP</t>
    <phoneticPr fontId="3" type="noConversion"/>
  </si>
  <si>
    <t>M_039944-039945:N</t>
    <phoneticPr fontId="3" type="noConversion"/>
  </si>
  <si>
    <t>M_039840-039841:M</t>
    <phoneticPr fontId="3" type="noConversion"/>
  </si>
  <si>
    <t>I_039796 filter i와 초점 값 누락 됨</t>
    <phoneticPr fontId="3" type="noConversion"/>
  </si>
  <si>
    <t>[10:45-11:09] IC M crash 확인이 늦어 그래프 기록 없음</t>
    <phoneticPr fontId="3" type="noConversion"/>
  </si>
  <si>
    <t>G_039971:T</t>
    <phoneticPr fontId="3" type="noConversion"/>
  </si>
  <si>
    <t>[17:05] 높은 습도(vaisala 82%/ topring 91%/ AAT 91%)로 인한 관측 대기/[18:02] 관측 재개</t>
    <phoneticPr fontId="3" type="noConversion"/>
  </si>
  <si>
    <t>DS9(영상확인)1회 꺼짐</t>
    <phoneticPr fontId="3" type="noConversion"/>
  </si>
  <si>
    <t>관측 전 MOTOR 전원 껏다 켬</t>
    <phoneticPr fontId="3" type="noConversion"/>
  </si>
  <si>
    <t>-</t>
    <phoneticPr fontId="3" type="noConversion"/>
  </si>
  <si>
    <t>[18:38] 높은 습도(vaisala 80%/ topring 88%/ AAT 85%)로 인한 관측 종료</t>
    <phoneticPr fontId="3" type="noConversion"/>
  </si>
  <si>
    <t>N</t>
    <phoneticPr fontId="3" type="noConversion"/>
  </si>
  <si>
    <t>WNW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</si>
</sst>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B93" sqref="B93:P9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45895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84.6875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0.37847222222222221</v>
      </c>
      <c r="D9" s="8">
        <v>1</v>
      </c>
      <c r="E9" s="8">
        <v>12.2</v>
      </c>
      <c r="F9" s="8">
        <v>71.5</v>
      </c>
      <c r="G9" s="36" t="s">
        <v>184</v>
      </c>
      <c r="H9" s="8">
        <v>4.5999999999999996</v>
      </c>
      <c r="I9" s="36">
        <v>7.4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2.2000000000000002</v>
      </c>
      <c r="E10" s="8">
        <v>11.7</v>
      </c>
      <c r="F10" s="8">
        <v>76.7</v>
      </c>
      <c r="G10" s="36" t="s">
        <v>200</v>
      </c>
      <c r="H10" s="8">
        <v>10.9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0.77638888888888891</v>
      </c>
      <c r="D11" s="15" t="s">
        <v>198</v>
      </c>
      <c r="E11" s="15">
        <v>9.6</v>
      </c>
      <c r="F11" s="15">
        <v>80.2</v>
      </c>
      <c r="G11" s="36" t="s">
        <v>201</v>
      </c>
      <c r="H11" s="15">
        <v>3.4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24.397916666666667</v>
      </c>
      <c r="D12" s="19">
        <f>AVERAGE(D9:D11)</f>
        <v>1.6</v>
      </c>
      <c r="E12" s="19">
        <f>AVERAGE(E9:E11)</f>
        <v>11.166666666666666</v>
      </c>
      <c r="F12" s="20">
        <f>AVERAGE(F9:F11)</f>
        <v>76.133333333333326</v>
      </c>
      <c r="G12" s="21"/>
      <c r="H12" s="22">
        <f>AVERAGE(H9:H11)</f>
        <v>6.3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189</v>
      </c>
      <c r="G16" s="27" t="s">
        <v>180</v>
      </c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0.32430555555555557</v>
      </c>
      <c r="D17" s="28">
        <v>0.32569444444444445</v>
      </c>
      <c r="E17" s="28">
        <v>0.35208333333333336</v>
      </c>
      <c r="F17" s="28">
        <v>0.60486111111111107</v>
      </c>
      <c r="G17" s="28">
        <v>0.78263888888888888</v>
      </c>
      <c r="H17" s="28"/>
      <c r="I17" s="28"/>
      <c r="J17" s="28"/>
      <c r="K17" s="28"/>
      <c r="L17" s="28"/>
      <c r="M17" s="28"/>
      <c r="N17" s="28"/>
      <c r="O17" s="28"/>
      <c r="P17" s="28">
        <v>0.78611111111111109</v>
      </c>
    </row>
    <row r="18" spans="2:16" ht="14.1" customHeight="1" x14ac:dyDescent="0.35">
      <c r="B18" s="35" t="s">
        <v>42</v>
      </c>
      <c r="C18" s="27">
        <v>39764</v>
      </c>
      <c r="D18" s="27">
        <v>39765</v>
      </c>
      <c r="E18" s="27">
        <v>39779</v>
      </c>
      <c r="F18" s="27">
        <v>39936</v>
      </c>
      <c r="G18" s="27">
        <v>40017</v>
      </c>
      <c r="H18" s="27"/>
      <c r="I18" s="27"/>
      <c r="J18" s="27"/>
      <c r="K18" s="27"/>
      <c r="L18" s="27"/>
      <c r="M18" s="27"/>
      <c r="N18" s="27"/>
      <c r="O18" s="27"/>
      <c r="P18" s="114">
        <v>40022</v>
      </c>
    </row>
    <row r="19" spans="2:16" ht="14.1" customHeight="1" thickBot="1" x14ac:dyDescent="0.4">
      <c r="B19" s="13" t="s">
        <v>43</v>
      </c>
      <c r="C19" s="29"/>
      <c r="D19" s="27">
        <v>39776</v>
      </c>
      <c r="E19" s="30">
        <v>39935</v>
      </c>
      <c r="F19" s="30">
        <v>40016</v>
      </c>
      <c r="G19" s="30">
        <v>40021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157</v>
      </c>
      <c r="F20" s="33">
        <f>IF(ISNUMBER(F18),F19-F18+1,"")</f>
        <v>81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0.33958333333333335</v>
      </c>
      <c r="D23" s="112">
        <v>0.34097222222222223</v>
      </c>
      <c r="E23" s="36" t="s">
        <v>48</v>
      </c>
      <c r="F23" s="154" t="s">
        <v>186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0.34236111111111112</v>
      </c>
      <c r="D25" s="112">
        <v>0.34444444444444444</v>
      </c>
      <c r="E25" s="109" t="s">
        <v>170</v>
      </c>
      <c r="F25" s="154" t="s">
        <v>187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0.22708333333333333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0.19166666666666668</v>
      </c>
      <c r="P30" s="46">
        <f>SUM(C30:J30,L30:N30)</f>
        <v>0.22708333333333333</v>
      </c>
    </row>
    <row r="31" spans="2:16" ht="14.1" customHeight="1" x14ac:dyDescent="0.35">
      <c r="B31" s="37" t="s">
        <v>169</v>
      </c>
      <c r="C31" s="47">
        <v>0.25277777777777777</v>
      </c>
      <c r="D31" s="7">
        <v>0.19166666666666668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0.44444444444444442</v>
      </c>
    </row>
    <row r="32" spans="2:16" ht="14.1" customHeight="1" x14ac:dyDescent="0.35">
      <c r="B32" s="37" t="s">
        <v>65</v>
      </c>
      <c r="C32" s="49"/>
      <c r="D32" s="50">
        <v>6.805555555555555E-2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6.805555555555555E-2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0.25277777777777777</v>
      </c>
      <c r="D34" s="106">
        <f t="shared" ref="D34:P34" si="1">D31-D32-D33</f>
        <v>0.12361111111111113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0.37638888888888888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191</v>
      </c>
      <c r="F36" s="145"/>
      <c r="G36" s="144" t="s">
        <v>190</v>
      </c>
      <c r="H36" s="145"/>
      <c r="I36" s="144" t="s">
        <v>194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1436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-159.19999999999999</v>
      </c>
      <c r="D72" s="60">
        <v>-163.19999999999999</v>
      </c>
      <c r="E72" s="96" t="s">
        <v>118</v>
      </c>
      <c r="F72" s="60">
        <v>21.1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-153.80000000000001</v>
      </c>
      <c r="D73" s="60">
        <v>-158.69999999999999</v>
      </c>
      <c r="E73" s="98" t="s">
        <v>122</v>
      </c>
      <c r="F73" s="60">
        <v>44.7</v>
      </c>
      <c r="G73" s="60">
        <v>45.1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-203.4</v>
      </c>
      <c r="D74" s="60">
        <v>-203.9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-123.1</v>
      </c>
      <c r="D75" s="60">
        <v>-129.4</v>
      </c>
      <c r="E75" s="98" t="s">
        <v>132</v>
      </c>
      <c r="F75" s="116">
        <v>45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37.299999999999997</v>
      </c>
      <c r="D76" s="60">
        <v>30.1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34.4</v>
      </c>
      <c r="D77" s="60">
        <v>28.5</v>
      </c>
      <c r="E77" s="98" t="s">
        <v>142</v>
      </c>
      <c r="F77" s="116">
        <v>280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29.4</v>
      </c>
      <c r="D78" s="60">
        <v>23.5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27.6</v>
      </c>
      <c r="D79" s="60">
        <v>22</v>
      </c>
      <c r="E79" s="96" t="s">
        <v>152</v>
      </c>
      <c r="F79" s="60">
        <v>16.100000000000001</v>
      </c>
      <c r="G79" s="60">
        <v>11.5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1.19E-5</v>
      </c>
      <c r="D80" s="115">
        <v>1.19E-5</v>
      </c>
      <c r="E80" s="98" t="s">
        <v>157</v>
      </c>
      <c r="F80" s="60">
        <v>61.2</v>
      </c>
      <c r="G80" s="60">
        <v>80.8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197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 t="s">
        <v>196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2025-08-26T19:18:52Z</dcterms:modified>
</cp:coreProperties>
</file>