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C22055C7-AC0F-429C-8A92-A56A4169CFC7}" xr6:coauthVersionLast="47" xr6:coauthVersionMax="47" xr10:uidLastSave="{00000000-0000-0000-0000-000000000000}"/>
  <bookViews>
    <workbookView xWindow="26856" yWindow="71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<sst xmlns="http://schemas.openxmlformats.org/spreadsheetml/2006/main" count="224" uniqueCount="208">
  <si>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</si>
  <si>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</si>
  <si>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</si>
  <si>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</si>
  <si>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</si>
  <si>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</si>
  <si>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</si>
  <si>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</si>
  <si>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</si>
  <si>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</si>
  <si>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</si>
  <si>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</si>
  <si>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</si>
  <si>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</si>
  <si>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</si>
  <si>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</si>
  <si>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</si>
  <si>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</si>
  <si>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</si>
  <si>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</si>
  <si>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</si>
  <si>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</si>
  <si>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</si>
  <si>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</si>
  <si>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</si>
  <si>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</si>
  <si>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</si>
  <si>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</si>
  <si>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</si>
  <si>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</si>
  <si>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</si>
  <si>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</si>
  <si>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</si>
  <si>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</si>
  <si>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</si>
  <si>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</si>
  <si>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</si>
  <si>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</si>
  <si>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</si>
  <si>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</si>
  <si>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</si>
  <si>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</si>
  <si>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</si>
  <si>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</si>
  <si>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</si>
  <si>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</si>
  <si>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</si>
  <si>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</si>
  <si>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</si>
  <si>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</si>
  <si>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</si>
  <si>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</si>
  <si>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</si>
  <si>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</si>
  <si>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</si>
  <si>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</si>
  <si>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</si>
  <si>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</si>
  <si>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</si>
  <si>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</si>
  <si>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</si>
  <si>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</si>
  <si>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</si>
  <si>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</si>
  <si>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</si>
  <si>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</si>
  <si>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</si>
  <si>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</si>
  <si>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</si>
  <si>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</si>
  <si>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</si>
  <si>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</si>
  <si>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</si>
  <si>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</si>
  <si>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</si>
  <si>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</si>
  <si>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</si>
  <si>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</si>
  <si>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</si>
  <si>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</si>
  <si>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</si>
  <si>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</si>
  <si>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</si>
  <si>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</si>
  <si>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</si>
  <si>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</si>
  <si>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</si>
  <si>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</si>
  <si>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</si>
  <si>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</si>
  <si>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</si>
  <si>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</si>
  <si>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</si>
  <si>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</si>
  <si>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</si>
  <si>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</si>
  <si>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</si>
  <si>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</si>
  <si>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</si>
  <si>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</si>
  <si>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</si>
  <si>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</si>
  <si>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</si>
  <si>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</si>
  <si>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</si>
  <si>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</si>
  <si>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</si>
  <si>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</si>
  <si>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</si>
  <si>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</si>
  <si>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</si>
  <si>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</si>
  <si>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</si>
  <si>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</si>
  <si>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</si>
  <si>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</si>
  <si>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</si>
  <si>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</si>
  <si>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</si>
  <si>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</si>
  <si>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</si>
  <si>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</si>
  <si>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</si>
  <si>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</si>
  <si>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</si>
  <si>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</si>
  <si>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</si>
  <si>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</si>
  <si>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</si>
  <si>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</si>
  <si>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</si>
  <si>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</si>
  <si>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</si>
  <si>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</si>
  <si>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</si>
  <si>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</si>
  <si>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</si>
  <si>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</si>
  <si>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</si>
  <si>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</si>
  <si>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</si>
  <si>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</si>
  <si>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</si>
  <si>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</si>
  <si>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</si>
  <si>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</si>
  <si>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</si>
  <si>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</si>
  <si>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</si>
  <si>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</si>
  <si>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</si>
  <si>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</si>
  <si>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</si>
  <si>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</si>
  <si>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</si>
  <si>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</si>
  <si>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</si>
  <si>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</si>
  <si>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</si>
  <si>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</si>
  <si>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</si>
  <si>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</si>
  <si>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</si>
  <si>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</si>
  <si>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</si>
  <si>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</si>
  <si>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</si>
  <si>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</si>
  <si>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</si>
  <si>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</si>
  <si>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</si>
  <si>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</si>
  <si>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</si>
  <si>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</si>
  <si>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</si>
  <si>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</si>
  <si>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</si>
  <si>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</si>
  <si>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</si>
  <si>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</si>
  <si>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</si>
  <si>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</si>
  <si>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</si>
  <si>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</si>
  <si>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>KAMP</t>
    <phoneticPr fontId="3" type="noConversion"/>
  </si>
  <si>
    <t>T_036765</t>
    <phoneticPr fontId="3" type="noConversion"/>
  </si>
  <si>
    <t>I_036705</t>
    <phoneticPr fontId="3" type="noConversion"/>
  </si>
  <si>
    <t>I_036819</t>
    <phoneticPr fontId="3" type="noConversion"/>
  </si>
  <si>
    <t>E_036717-036719</t>
    <phoneticPr fontId="3" type="noConversion"/>
  </si>
  <si>
    <t>M_036976-036977:T</t>
    <phoneticPr fontId="3" type="noConversion"/>
  </si>
  <si>
    <t>KSP</t>
    <phoneticPr fontId="3" type="noConversion"/>
  </si>
  <si>
    <t>[15:35] 짙은 구름으로 인한 관측 중단 / [17:05] 관측 재개</t>
    <phoneticPr fontId="3" type="noConversion"/>
  </si>
  <si>
    <t>I_036705 alt 값이 누락됨</t>
    <phoneticPr fontId="3" type="noConversion"/>
  </si>
  <si>
    <t>E_036717-036719 여명으로 인한 과다 노출발생</t>
    <phoneticPr fontId="3" type="noConversion"/>
  </si>
  <si>
    <t>T_036765 TCS 연결이 끊겨서 별이 흐름</t>
    <phoneticPr fontId="3" type="noConversion"/>
  </si>
  <si>
    <t>I_036819 filter I가 빠지고 NO가 들어가 있음</t>
    <phoneticPr fontId="3" type="noConversion"/>
  </si>
  <si>
    <t>HA limit으로 BLG #314-315/317-320 스킵 함</t>
    <phoneticPr fontId="3" type="noConversion"/>
  </si>
  <si>
    <t xml:space="preserve">I-BAND 촬영함    </t>
    <phoneticPr fontId="3" type="noConversion"/>
  </si>
  <si>
    <t>C_036804-036914</t>
    <phoneticPr fontId="3" type="noConversion"/>
  </si>
  <si>
    <t>C_036955-036989</t>
    <phoneticPr fontId="3" type="noConversion"/>
  </si>
  <si>
    <t>10s/27k 14/25k 18s/22k</t>
    <phoneticPr fontId="3" type="noConversion"/>
  </si>
  <si>
    <t>18s/30k 21s/26k 25s/22k</t>
    <phoneticPr fontId="3" type="noConversion"/>
  </si>
  <si>
    <t>-</t>
    <phoneticPr fontId="3" type="noConversion"/>
  </si>
  <si>
    <t>[18:25] 짙은 구름으로 인한 관측 중단 / [19:20] 관측 종료 / 오전 flat 건너뜀</t>
    <phoneticPr fontId="3" type="noConversion"/>
  </si>
  <si>
    <t>월령 40% 이상으로 방풍막 연결 1번 6회</t>
    <phoneticPr fontId="3" type="noConversion"/>
  </si>
  <si>
    <t>DS9(영상 확인) 3회꺼짐</t>
    <phoneticPr fontId="3" type="noConversion"/>
  </si>
  <si>
    <t>WNW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</si>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</sst>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C81" sqref="C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77.811094452773617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</v>
      </c>
      <c r="D9" s="8">
        <v>2.4</v>
      </c>
      <c r="E9" s="8">
        <v>7.1</v>
      </c>
      <c r="F9" s="8">
        <v>70.3</v>
      </c>
      <c r="G9" s="36" t="s">
        <v>207</v>
      </c>
      <c r="H9" s="8">
        <v>0.8</v>
      </c>
      <c r="I9" s="36">
        <v>60.9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7</v>
      </c>
      <c r="F10" s="8">
        <v>64.099999999999994</v>
      </c>
      <c r="G10" s="36" t="s">
        <v>207</v>
      </c>
      <c r="H10" s="8">
        <v>1.2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0.80486111111111114</v>
      </c>
      <c r="D11" s="15" t="s">
        <v>202</v>
      </c>
      <c r="E11" s="15">
        <v>6.2</v>
      </c>
      <c r="F11" s="15">
        <v>67.099999999999994</v>
      </c>
      <c r="G11" s="36" t="s">
        <v>206</v>
      </c>
      <c r="H11" s="15">
        <v>0.9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24.429861111111112</v>
      </c>
      <c r="D12" s="19">
        <f>AVERAGE(D9:D11)</f>
        <v>2.1</v>
      </c>
      <c r="E12" s="19">
        <f>AVERAGE(E9:E11)</f>
        <v>6.7666666666666666</v>
      </c>
      <c r="F12" s="20">
        <f>AVERAGE(F9:F11)</f>
        <v>67.166666666666657</v>
      </c>
      <c r="G12" s="21"/>
      <c r="H12" s="22">
        <f>AVERAGE(H9:H11)</f>
        <v>0.96666666666666667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184</v>
      </c>
      <c r="H16" s="27" t="s">
        <v>180</v>
      </c>
      <c r="I16" s="113" t="s">
        <v>190</v>
      </c>
      <c r="J16" s="113" t="s">
        <v>180</v>
      </c>
      <c r="K16" s="27" t="s">
        <v>180</v>
      </c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0.31944444444444442</v>
      </c>
      <c r="D17" s="28">
        <v>0.32083333333333336</v>
      </c>
      <c r="E17" s="28">
        <v>0.34305555555555556</v>
      </c>
      <c r="F17" s="28">
        <v>0.36527777777777776</v>
      </c>
      <c r="G17" s="28">
        <v>0.63749999999999996</v>
      </c>
      <c r="H17" s="28">
        <v>0.67291666666666672</v>
      </c>
      <c r="I17" s="28">
        <v>0.71319444444444446</v>
      </c>
      <c r="J17" s="28">
        <v>0.7729166666666667</v>
      </c>
      <c r="K17" s="28">
        <v>0.80625000000000002</v>
      </c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36703</v>
      </c>
      <c r="D18" s="27">
        <v>36704</v>
      </c>
      <c r="E18" s="27">
        <v>36717</v>
      </c>
      <c r="F18" s="27">
        <v>36729</v>
      </c>
      <c r="G18" s="27">
        <v>36907</v>
      </c>
      <c r="H18" s="27">
        <v>36915</v>
      </c>
      <c r="I18" s="27">
        <v>36955</v>
      </c>
      <c r="J18" s="27">
        <v>36990</v>
      </c>
      <c r="K18" s="27">
        <v>37014</v>
      </c>
      <c r="L18" s="27"/>
      <c r="M18" s="27"/>
      <c r="N18" s="27"/>
      <c r="O18" s="27"/>
      <c r="P18" s="114">
        <v>37019</v>
      </c>
    </row>
    <row r="19" spans="2:16" ht="14.1" customHeight="1" thickBot="1" x14ac:dyDescent="0.4">
      <c r="B19" s="13" t="s">
        <v>43</v>
      </c>
      <c r="C19" s="29"/>
      <c r="D19" s="27">
        <v>36716</v>
      </c>
      <c r="E19" s="30">
        <v>36728</v>
      </c>
      <c r="F19" s="30">
        <v>36906</v>
      </c>
      <c r="G19" s="30">
        <v>36914</v>
      </c>
      <c r="H19" s="30">
        <v>36954</v>
      </c>
      <c r="I19" s="30">
        <v>36989</v>
      </c>
      <c r="J19" s="30">
        <v>37013</v>
      </c>
      <c r="K19" s="30">
        <v>37018</v>
      </c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178</v>
      </c>
      <c r="G20" s="33">
        <f>IF(ISNUMBER(G18),G19-G18+1,"")</f>
        <v>8</v>
      </c>
      <c r="H20" s="33">
        <f>IF(ISNUMBER(H18),H19-H18+1,"")</f>
        <v>40</v>
      </c>
      <c r="I20" s="33">
        <f t="shared" ref="I20:O20" si="0">IF(ISNUMBER(I18),I19-I18+1,"")</f>
        <v>35</v>
      </c>
      <c r="J20" s="33">
        <f t="shared" si="0"/>
        <v>24</v>
      </c>
      <c r="K20" s="33">
        <f t="shared" si="0"/>
        <v>5</v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0.3347222222222222</v>
      </c>
      <c r="D23" s="112">
        <v>0.33750000000000002</v>
      </c>
      <c r="E23" s="36" t="s">
        <v>48</v>
      </c>
      <c r="F23" s="165" t="s">
        <v>200</v>
      </c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0.33819444444444446</v>
      </c>
      <c r="D25" s="112">
        <v>0.34027777777777779</v>
      </c>
      <c r="E25" s="109" t="s">
        <v>170</v>
      </c>
      <c r="F25" s="165" t="s">
        <v>201</v>
      </c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0.26111111111111113</v>
      </c>
      <c r="D30" s="43">
        <v>0.10625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0.42986111111111114</v>
      </c>
    </row>
    <row r="31" spans="2:16" ht="14.1" customHeight="1" x14ac:dyDescent="0.35">
      <c r="B31" s="37" t="s">
        <v>169</v>
      </c>
      <c r="C31" s="47">
        <v>0.2722222222222222</v>
      </c>
      <c r="D31" s="7">
        <v>0.10625</v>
      </c>
      <c r="E31" s="7">
        <v>6.25E-2</v>
      </c>
      <c r="F31" s="7"/>
      <c r="G31" s="7">
        <v>2.2222222222222223E-2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0.46319444444444441</v>
      </c>
    </row>
    <row r="32" spans="2:16" ht="14.1" customHeight="1" x14ac:dyDescent="0.35">
      <c r="B32" s="37" t="s">
        <v>65</v>
      </c>
      <c r="C32" s="49"/>
      <c r="D32" s="50">
        <v>5.2083333333333336E-2</v>
      </c>
      <c r="E32" s="50">
        <v>5.0694444444444445E-2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0.10277777777777777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0.2722222222222222</v>
      </c>
      <c r="D34" s="106">
        <f t="shared" ref="D34:P34" si="1">D31-D32-D33</f>
        <v>5.4166666666666662E-2</v>
      </c>
      <c r="E34" s="106">
        <f t="shared" si="1"/>
        <v>1.1805555555555555E-2</v>
      </c>
      <c r="F34" s="106">
        <f t="shared" si="1"/>
        <v>0</v>
      </c>
      <c r="G34" s="106">
        <f t="shared" si="1"/>
        <v>2.2222222222222223E-2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0.36041666666666661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186</v>
      </c>
      <c r="D36" s="156"/>
      <c r="E36" s="155" t="s">
        <v>188</v>
      </c>
      <c r="F36" s="156"/>
      <c r="G36" s="155" t="s">
        <v>185</v>
      </c>
      <c r="H36" s="156"/>
      <c r="I36" s="155" t="s">
        <v>198</v>
      </c>
      <c r="J36" s="156"/>
      <c r="K36" s="155" t="s">
        <v>187</v>
      </c>
      <c r="L36" s="156"/>
      <c r="M36" s="155" t="s">
        <v>199</v>
      </c>
      <c r="N36" s="156"/>
      <c r="O36" s="151" t="s">
        <v>189</v>
      </c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195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196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191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203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197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-162.505</v>
      </c>
      <c r="D72" s="60">
        <v>-164.066</v>
      </c>
      <c r="E72" s="96" t="s">
        <v>118</v>
      </c>
      <c r="F72" s="60">
        <v>20.25</v>
      </c>
      <c r="G72" s="60">
        <v>19.760000000000002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-156.78299999999999</v>
      </c>
      <c r="D73" s="60">
        <v>-159.922</v>
      </c>
      <c r="E73" s="98" t="s">
        <v>122</v>
      </c>
      <c r="F73" s="60">
        <v>37.44</v>
      </c>
      <c r="G73" s="60">
        <v>35.270000000000003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116">
        <v>-203.90799999999999</v>
      </c>
      <c r="D74" s="60">
        <v>-204.08799999999999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116">
        <v>-125.949</v>
      </c>
      <c r="D75" s="60">
        <v>-131.5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116">
        <v>30.667000000000002</v>
      </c>
      <c r="D76" s="60">
        <v>29.521000000000001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116">
        <v>28.727</v>
      </c>
      <c r="D77" s="60">
        <v>27.72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116">
        <v>23.754999999999999</v>
      </c>
      <c r="D78" s="60">
        <v>22.931999999999999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22.175999999999998</v>
      </c>
      <c r="D79" s="60">
        <v>21.416</v>
      </c>
      <c r="E79" s="96" t="s">
        <v>152</v>
      </c>
      <c r="F79" s="60">
        <v>15.3</v>
      </c>
      <c r="G79" s="60">
        <v>9.1999999999999993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1.0499999999999999E-5</v>
      </c>
      <c r="D80" s="115">
        <v>1.1E-5</v>
      </c>
      <c r="E80" s="98" t="s">
        <v>157</v>
      </c>
      <c r="F80" s="60">
        <v>53.8</v>
      </c>
      <c r="G80" s="60">
        <v>65.099999999999994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205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2025-08-15T19:41:42Z</dcterms:modified>
</cp:coreProperties>
</file>