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3CBAB99C-FB79-41D2-9D87-768485972CA5}" xr6:coauthVersionLast="47" xr6:coauthVersionMax="47" xr10:uidLastSave="{00000000-0000-0000-0000-000000000000}"/>
  <bookViews>
    <workbookView xWindow="27168" yWindow="1270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<sst xmlns="http://schemas.openxmlformats.org/spreadsheetml/2006/main" count="219" uniqueCount="205">
  <si>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</si>
  <si>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</si>
  <si>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</si>
  <si>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</si>
  <si>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</si>
  <si>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</si>
  <si>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</si>
  <si>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</si>
  <si>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</si>
  <si>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</si>
  <si>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</si>
  <si>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</si>
  <si>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</si>
  <si>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</si>
  <si>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</si>
  <si>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</si>
  <si>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</si>
  <si>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</si>
  <si>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</si>
  <si>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</si>
  <si>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</si>
  <si>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</si>
  <si>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</si>
  <si>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</si>
  <si>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</si>
  <si>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</si>
  <si>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</si>
  <si>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</si>
  <si>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</si>
  <si>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</si>
  <si>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</si>
  <si>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</si>
  <si>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</si>
  <si>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</si>
  <si>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</si>
  <si>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</si>
  <si>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</si>
  <si>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</si>
  <si>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</si>
  <si>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</si>
  <si>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</si>
  <si>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</si>
  <si>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</si>
  <si>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</si>
  <si>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</si>
  <si>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</si>
  <si>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</si>
  <si>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</si>
  <si>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</si>
  <si>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</si>
  <si>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</si>
  <si>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</si>
  <si>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</si>
  <si>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</si>
  <si>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</si>
  <si>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</si>
  <si>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</si>
  <si>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</si>
  <si>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</si>
  <si>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</si>
  <si>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</si>
  <si>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</si>
  <si>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</si>
  <si>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</si>
  <si>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</si>
  <si>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</si>
  <si>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</si>
  <si>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</si>
  <si>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</si>
  <si>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</si>
  <si>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</si>
  <si>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</si>
  <si>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</si>
  <si>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</si>
  <si>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</si>
  <si>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</si>
  <si>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</si>
  <si>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</si>
  <si>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</si>
  <si>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</si>
  <si>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</si>
  <si>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</si>
  <si>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</si>
  <si>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</si>
  <si>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</si>
  <si>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</si>
  <si>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</si>
  <si>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</si>
  <si>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</si>
  <si>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</si>
  <si>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</si>
  <si>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</si>
  <si>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</si>
  <si>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</si>
  <si>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</si>
  <si>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</si>
  <si>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</si>
  <si>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</si>
  <si>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</si>
  <si>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</si>
  <si>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</si>
  <si>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</si>
  <si>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</si>
  <si>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</si>
  <si>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</si>
  <si>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</si>
  <si>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</si>
  <si>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</si>
  <si>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</si>
  <si>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</si>
  <si>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</si>
  <si>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</si>
  <si>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</si>
  <si>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</si>
  <si>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</si>
  <si>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</si>
  <si>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</si>
  <si>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</si>
  <si>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</si>
  <si>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</si>
  <si>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</si>
  <si>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</si>
  <si>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</si>
  <si>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</si>
  <si>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</si>
  <si>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</si>
  <si>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</si>
  <si>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</si>
  <si>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</si>
  <si>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</si>
  <si>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</si>
  <si>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</si>
  <si>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</si>
  <si>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</si>
  <si>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</si>
  <si>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</si>
  <si>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</si>
  <si>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</si>
  <si>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</si>
  <si>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</si>
  <si>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</si>
  <si>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</si>
  <si>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</si>
  <si>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</si>
  <si>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</si>
  <si>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</si>
  <si>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</si>
  <si>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</si>
  <si>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</si>
  <si>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</si>
  <si>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</si>
  <si>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</si>
  <si>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</si>
  <si>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</si>
  <si>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</si>
  <si>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</si>
  <si>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</si>
  <si>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</si>
  <si>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</si>
  <si>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</si>
  <si>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</si>
  <si>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</si>
  <si>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</si>
  <si>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</si>
  <si>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</si>
  <si>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</si>
  <si>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</si>
  <si>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</si>
  <si>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</si>
  <si>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</si>
  <si>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</si>
  <si>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</si>
  <si>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</si>
  <si>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</si>
  <si>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</si>
  <si>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</si>
  <si>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</si>
  <si>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</si>
  <si>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</si>
  <si>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</si>
  <si>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</si>
  <si>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</si>
  <si>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ENG-KSP</t>
    <phoneticPr fontId="3" type="noConversion"/>
  </si>
  <si>
    <t>두원재</t>
    <phoneticPr fontId="3" type="noConversion"/>
  </si>
  <si>
    <t>DS9(영상 확인) 2회꺼짐</t>
    <phoneticPr fontId="3" type="noConversion"/>
  </si>
  <si>
    <t>HA limit으로 BLG #166-167/314-315/317-320/322/324/328/330 스킵 함</t>
    <phoneticPr fontId="3" type="noConversion"/>
  </si>
  <si>
    <t>[07:45] 짙은 구름으로 관측 중단 / [08:45] 관측재개 / 오후 flat 건너뜀</t>
    <phoneticPr fontId="3" type="noConversion"/>
  </si>
  <si>
    <t>BLG-DEEPS</t>
    <phoneticPr fontId="3" type="noConversion"/>
  </si>
  <si>
    <t>M_035745:K</t>
    <phoneticPr fontId="3" type="noConversion"/>
  </si>
  <si>
    <t>M_035746</t>
    <phoneticPr fontId="3" type="noConversion"/>
  </si>
  <si>
    <t>C_035564-035567</t>
    <phoneticPr fontId="3" type="noConversion"/>
  </si>
  <si>
    <t>C_035591-035604</t>
    <phoneticPr fontId="3" type="noConversion"/>
  </si>
  <si>
    <t>TMT</t>
    <phoneticPr fontId="3" type="noConversion"/>
  </si>
  <si>
    <t>SE</t>
    <phoneticPr fontId="3" type="noConversion"/>
  </si>
  <si>
    <t>SSE</t>
    <phoneticPr fontId="3" type="noConversion"/>
  </si>
  <si>
    <t>M_035804-035805:T</t>
    <phoneticPr fontId="3" type="noConversion"/>
  </si>
  <si>
    <t>E_035733</t>
    <phoneticPr fontId="3" type="noConversion"/>
  </si>
  <si>
    <t>E_035733 N칩 하단부분에 밝게 번인된것처럼 보임 / 달이 엄청 근처에 있지는 않음</t>
    <phoneticPr fontId="3" type="noConversion"/>
  </si>
  <si>
    <t>월령 40% 이상으로 방풍막 연결 / 1번 2회</t>
    <phoneticPr fontId="3" type="noConversion"/>
  </si>
  <si>
    <t>I_035812-035813</t>
    <phoneticPr fontId="3" type="noConversion"/>
  </si>
  <si>
    <t>35s/24k 25s/24k 15s/20k</t>
    <phoneticPr fontId="3" type="noConversion"/>
  </si>
  <si>
    <t>7s/22k</t>
    <phoneticPr fontId="3" type="noConversion"/>
  </si>
  <si>
    <t>E_035808-035810</t>
    <phoneticPr fontId="3" type="noConversion"/>
  </si>
  <si>
    <t>E_035808-035810 날이 밝아오고 있어 밝게 찍힘</t>
    <phoneticPr fontId="3" type="noConversion"/>
  </si>
  <si>
    <t>I_035812-035813 filter를 R대신 V를 잘못 넣음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</si>
</sst>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K32" sqref="K3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45880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0.37361111111111112</v>
      </c>
      <c r="D9" s="8">
        <v>2.7</v>
      </c>
      <c r="E9" s="8">
        <v>7.2</v>
      </c>
      <c r="F9" s="8">
        <v>75.900000000000006</v>
      </c>
      <c r="G9" s="36" t="s">
        <v>193</v>
      </c>
      <c r="H9" s="8">
        <v>2.6</v>
      </c>
      <c r="I9" s="36">
        <v>93.9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1.1000000000000001</v>
      </c>
      <c r="E10" s="8">
        <v>6.9</v>
      </c>
      <c r="F10" s="8">
        <v>71.599999999999994</v>
      </c>
      <c r="G10" s="36" t="s">
        <v>194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0.80694444444444446</v>
      </c>
      <c r="D11" s="15">
        <v>1.4</v>
      </c>
      <c r="E11" s="15">
        <v>5.5</v>
      </c>
      <c r="F11" s="15">
        <v>76</v>
      </c>
      <c r="G11" s="36" t="s">
        <v>193</v>
      </c>
      <c r="H11" s="15">
        <v>1.4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24.433333333333334</v>
      </c>
      <c r="D12" s="19">
        <f>AVERAGE(D9:D11)</f>
        <v>1.7333333333333334</v>
      </c>
      <c r="E12" s="19">
        <f>AVERAGE(E9:E11)</f>
        <v>6.5333333333333341</v>
      </c>
      <c r="F12" s="20">
        <f>AVERAGE(F9:F11)</f>
        <v>74.5</v>
      </c>
      <c r="G12" s="21"/>
      <c r="H12" s="22">
        <f>AVERAGE(H9:H11)</f>
        <v>1.7666666666666668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187</v>
      </c>
      <c r="F16" s="27" t="s">
        <v>181</v>
      </c>
      <c r="G16" s="27" t="s">
        <v>182</v>
      </c>
      <c r="H16" s="27" t="s">
        <v>192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0.31527777777777777</v>
      </c>
      <c r="D17" s="28">
        <v>0.31597222222222221</v>
      </c>
      <c r="E17" s="28">
        <v>0.36944444444444446</v>
      </c>
      <c r="F17" s="28">
        <v>0.38680555555555557</v>
      </c>
      <c r="G17" s="28">
        <v>0.64861111111111114</v>
      </c>
      <c r="H17" s="28">
        <v>0.8125</v>
      </c>
      <c r="I17" s="28">
        <v>0.83402777777777781</v>
      </c>
      <c r="J17" s="28"/>
      <c r="K17" s="28"/>
      <c r="L17" s="28"/>
      <c r="M17" s="28"/>
      <c r="N17" s="28"/>
      <c r="O17" s="28"/>
      <c r="P17" s="28">
        <v>0.8520833333333333</v>
      </c>
    </row>
    <row r="18" spans="2:16" ht="14.1" customHeight="1" x14ac:dyDescent="0.35">
      <c r="B18" s="35" t="s">
        <v>42</v>
      </c>
      <c r="C18" s="27">
        <v>35507</v>
      </c>
      <c r="D18" s="27">
        <v>35508</v>
      </c>
      <c r="E18" s="27">
        <v>35513</v>
      </c>
      <c r="F18" s="27">
        <v>35525</v>
      </c>
      <c r="G18" s="27">
        <v>35692</v>
      </c>
      <c r="H18" s="27">
        <v>35798</v>
      </c>
      <c r="I18" s="27">
        <v>35812</v>
      </c>
      <c r="J18" s="27"/>
      <c r="K18" s="27"/>
      <c r="L18" s="27"/>
      <c r="M18" s="27"/>
      <c r="N18" s="27"/>
      <c r="O18" s="27"/>
      <c r="P18" s="114">
        <v>35826</v>
      </c>
    </row>
    <row r="19" spans="2:16" ht="14.1" customHeight="1" thickBot="1" x14ac:dyDescent="0.4">
      <c r="B19" s="13" t="s">
        <v>43</v>
      </c>
      <c r="C19" s="29"/>
      <c r="D19" s="27">
        <v>35512</v>
      </c>
      <c r="E19" s="30">
        <v>35524</v>
      </c>
      <c r="F19" s="30">
        <v>35691</v>
      </c>
      <c r="G19" s="30">
        <v>35797</v>
      </c>
      <c r="H19" s="30">
        <v>35811</v>
      </c>
      <c r="I19" s="30">
        <v>35825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167</v>
      </c>
      <c r="G20" s="33">
        <f>IF(ISNUMBER(G18),G19-G18+1,"")</f>
        <v>106</v>
      </c>
      <c r="H20" s="33">
        <f>IF(ISNUMBER(H18),H19-H18+1,"")</f>
        <v>14</v>
      </c>
      <c r="I20" s="33">
        <f t="shared" ref="I20:O20" si="0">IF(ISNUMBER(I18),I19-I18+1,"")</f>
        <v>14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>
        <v>0.83819444444444446</v>
      </c>
      <c r="K24" s="102">
        <v>0.84097222222222223</v>
      </c>
      <c r="L24" s="36" t="s">
        <v>175</v>
      </c>
      <c r="M24" s="165" t="s">
        <v>200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>
        <v>0.84513888888888888</v>
      </c>
      <c r="K26" s="102">
        <v>0.84513888888888888</v>
      </c>
      <c r="L26" s="36" t="s">
        <v>176</v>
      </c>
      <c r="M26" s="165" t="s">
        <v>201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0.27361111111111114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0.15972222222222221</v>
      </c>
      <c r="P30" s="46">
        <f>SUM(C30:J30,L30:N30)</f>
        <v>0.27361111111111114</v>
      </c>
    </row>
    <row r="31" spans="2:16" ht="14.1" customHeight="1" x14ac:dyDescent="0.35">
      <c r="B31" s="37" t="s">
        <v>169</v>
      </c>
      <c r="C31" s="47">
        <v>0.26180555555555557</v>
      </c>
      <c r="D31" s="7">
        <v>0.16388888888888889</v>
      </c>
      <c r="E31" s="7"/>
      <c r="F31" s="7"/>
      <c r="G31" s="7">
        <v>1.7361111111111112E-2</v>
      </c>
      <c r="H31" s="7"/>
      <c r="I31" s="7"/>
      <c r="J31" s="7"/>
      <c r="K31" s="7">
        <v>2.1527777777777778E-2</v>
      </c>
      <c r="L31" s="7"/>
      <c r="M31" s="7"/>
      <c r="N31" s="7"/>
      <c r="O31" s="48"/>
      <c r="P31" s="46">
        <f>SUM(C31:N31)</f>
        <v>0.46458333333333335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0.26180555555555557</v>
      </c>
      <c r="D34" s="106">
        <f t="shared" ref="D34:P34" si="1">D31-D32-D33</f>
        <v>0.16388888888888889</v>
      </c>
      <c r="E34" s="106">
        <f t="shared" si="1"/>
        <v>0</v>
      </c>
      <c r="F34" s="106">
        <f t="shared" si="1"/>
        <v>0</v>
      </c>
      <c r="G34" s="106">
        <f t="shared" si="1"/>
        <v>1.7361111111111112E-2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2.1527777777777778E-2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0.46458333333333335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190</v>
      </c>
      <c r="D36" s="156"/>
      <c r="E36" s="155" t="s">
        <v>191</v>
      </c>
      <c r="F36" s="156"/>
      <c r="G36" s="155" t="s">
        <v>196</v>
      </c>
      <c r="H36" s="156"/>
      <c r="I36" s="155" t="s">
        <v>188</v>
      </c>
      <c r="J36" s="156"/>
      <c r="K36" s="155" t="s">
        <v>189</v>
      </c>
      <c r="L36" s="156"/>
      <c r="M36" s="155" t="s">
        <v>195</v>
      </c>
      <c r="N36" s="156"/>
      <c r="O36" s="151" t="s">
        <v>202</v>
      </c>
      <c r="P36" s="151"/>
    </row>
    <row r="37" spans="2:16" ht="18" customHeight="1" x14ac:dyDescent="0.35">
      <c r="B37" s="153"/>
      <c r="C37" s="155" t="s">
        <v>199</v>
      </c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203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204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1160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-162.37899999999999</v>
      </c>
      <c r="D72" s="60">
        <v>-164.523</v>
      </c>
      <c r="E72" s="96" t="s">
        <v>118</v>
      </c>
      <c r="F72" s="60">
        <v>19.84</v>
      </c>
      <c r="G72" s="60">
        <v>19.399999999999999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-156.47</v>
      </c>
      <c r="D73" s="60">
        <v>-160.53299999999999</v>
      </c>
      <c r="E73" s="98" t="s">
        <v>122</v>
      </c>
      <c r="F73" s="60">
        <v>40.35</v>
      </c>
      <c r="G73" s="60">
        <v>37.81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-203.88499999999999</v>
      </c>
      <c r="D74" s="60">
        <v>-204.19800000000001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-125.776</v>
      </c>
      <c r="D75" s="60">
        <v>-132.30099999999999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30.995000000000001</v>
      </c>
      <c r="D76" s="60">
        <v>28.843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28.797000000000001</v>
      </c>
      <c r="D77" s="60">
        <v>27.347000000000001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23.873000000000001</v>
      </c>
      <c r="D78" s="60">
        <v>22.431999999999999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22.271000000000001</v>
      </c>
      <c r="D79" s="60">
        <v>20.957999999999998</v>
      </c>
      <c r="E79" s="96" t="s">
        <v>152</v>
      </c>
      <c r="F79" s="60">
        <v>15.9</v>
      </c>
      <c r="G79" s="60">
        <v>8.1999999999999993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1.08E-5</v>
      </c>
      <c r="D80" s="115">
        <v>1.04E-5</v>
      </c>
      <c r="E80" s="98" t="s">
        <v>157</v>
      </c>
      <c r="F80" s="60">
        <v>52.8</v>
      </c>
      <c r="G80" s="60">
        <v>78.2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184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2025-08-11T20:39:23Z</dcterms:modified>
</cp:coreProperties>
</file>