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08\"/>
    </mc:Choice>
  </mc:AlternateContent>
  <xr:revisionPtr revIDLastSave="0" documentId="13_ncr:1_{076A730D-B8AB-4779-9C03-F113E81636C6}" xr6:coauthVersionLast="47" xr6:coauthVersionMax="47" xr10:uidLastSave="{00000000-0000-0000-0000-000000000000}"/>
  <bookViews>
    <workbookView xWindow="25896" yWindow="11844" windowWidth="18216" windowHeight="1860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<sst xmlns="http://schemas.openxmlformats.org/spreadsheetml/2006/main" count="208" uniqueCount="194">
  <si>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</si>
  <si>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</si>
  <si>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</si>
  <si>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</si>
  <si>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</si>
  <si>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</si>
  <si>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</si>
  <si>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</si>
  <si>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</si>
  <si>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</si>
  <si>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</si>
  <si>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</si>
  <si>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</si>
  <si>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</si>
  <si>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</si>
  <si>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</si>
  <si>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</si>
  <si>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</si>
  <si>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</si>
  <si>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</si>
  <si>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</si>
  <si>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</si>
  <si>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</si>
  <si>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</si>
  <si>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</si>
  <si>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</si>
  <si>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</si>
  <si>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</si>
  <si>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</si>
  <si>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</si>
  <si>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</si>
  <si>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</si>
  <si>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</si>
  <si>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</si>
  <si>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</si>
  <si>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</si>
  <si>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</si>
  <si>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</si>
  <si>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</si>
  <si>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</si>
  <si>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</si>
  <si>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</si>
  <si>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</si>
  <si>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</si>
  <si>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</si>
  <si>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</si>
  <si>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</si>
  <si>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</si>
  <si>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</si>
  <si>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</si>
  <si>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</si>
  <si>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</si>
  <si>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</si>
  <si>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</si>
  <si>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</si>
  <si>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</si>
  <si>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</si>
  <si>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</si>
  <si>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</si>
  <si>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</si>
  <si>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</si>
  <si>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</si>
  <si>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</si>
  <si>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</si>
  <si>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</si>
  <si>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</si>
  <si>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</si>
  <si>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</si>
  <si>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</si>
  <si>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</si>
  <si>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</si>
  <si>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</si>
  <si>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</si>
  <si>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</si>
  <si>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</si>
  <si>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</si>
  <si>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</si>
  <si>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</si>
  <si>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</si>
  <si>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</si>
  <si>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</si>
  <si>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</si>
  <si>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</si>
  <si>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</si>
  <si>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</si>
  <si>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</si>
  <si>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</si>
  <si>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</si>
  <si>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</si>
  <si>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</si>
  <si>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</si>
  <si>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</si>
  <si>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</si>
  <si>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</si>
  <si>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</si>
  <si>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</si>
  <si>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</si>
  <si>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</si>
  <si>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</si>
  <si>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</si>
  <si>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</si>
  <si>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</si>
  <si>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</si>
  <si>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</si>
  <si>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</si>
  <si>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</si>
  <si>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</si>
  <si>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</si>
  <si>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</si>
  <si>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</si>
  <si>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</si>
  <si>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</si>
  <si>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</si>
  <si>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</si>
  <si>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</si>
  <si>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</si>
  <si>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</si>
  <si>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</si>
  <si>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</si>
  <si>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</si>
  <si>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</si>
  <si>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</si>
  <si>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</si>
  <si>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</si>
  <si>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</si>
  <si>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</si>
  <si>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</si>
  <si>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</si>
  <si>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</si>
  <si>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</si>
  <si>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</si>
  <si>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</si>
  <si>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</si>
  <si>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</si>
  <si>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</si>
  <si>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</si>
  <si>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</si>
  <si>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</si>
  <si>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</si>
  <si>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</si>
  <si>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</si>
  <si>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</si>
  <si>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</si>
  <si>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</si>
  <si>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</si>
  <si>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</si>
  <si>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</si>
  <si>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</si>
  <si>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</si>
  <si>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</si>
  <si>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</si>
  <si>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</si>
  <si>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</si>
  <si>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</si>
  <si>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</si>
  <si>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</si>
  <si>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</si>
  <si>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</si>
  <si>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</si>
  <si>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</si>
  <si>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</si>
  <si>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</si>
  <si>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</si>
  <si>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</si>
  <si>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</si>
  <si>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</si>
  <si>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</si>
  <si>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</si>
  <si>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</si>
  <si>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</si>
  <si>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</si>
  <si>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</si>
  <si>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</si>
  <si>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</si>
  <si>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</si>
  <si>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</si>
  <si>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</si>
  <si>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</si>
  <si>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</si>
  <si>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</si>
  <si>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</si>
  <si>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BLG</t>
    <phoneticPr fontId="3" type="noConversion"/>
  </si>
  <si>
    <t>김예은</t>
    <phoneticPr fontId="3" type="noConversion"/>
  </si>
  <si>
    <t>월령 40%이상 - 방풍막 연결</t>
    <phoneticPr fontId="3" type="noConversion"/>
  </si>
  <si>
    <t>-</t>
    <phoneticPr fontId="3" type="noConversion"/>
  </si>
  <si>
    <t>ESE</t>
    <phoneticPr fontId="3" type="noConversion"/>
  </si>
  <si>
    <t>SE</t>
    <phoneticPr fontId="3" type="noConversion"/>
  </si>
  <si>
    <t>M_034733-034734:M</t>
    <phoneticPr fontId="3" type="noConversion"/>
  </si>
  <si>
    <t>L_034682-034748</t>
    <phoneticPr fontId="3" type="noConversion"/>
  </si>
  <si>
    <t>C_034740-034748</t>
    <phoneticPr fontId="3" type="noConversion"/>
  </si>
  <si>
    <t>NE</t>
    <phoneticPr fontId="3" type="noConversion"/>
  </si>
  <si>
    <t>[034749-034754] filter/shutter 오류로 full shutter가 열려 포화된 영상이 나옴/FSA recycle 후 obs 재촬영으로 정상화 된걸 확인 함</t>
    <phoneticPr fontId="3" type="noConversion"/>
  </si>
  <si>
    <t>[10:56] 짙은 구름 및 높은 습도(vaisala 84%/ 2.3m 95%/외벽 물기)로 인한 관측 대기/</t>
    <phoneticPr fontId="3" type="noConversion"/>
  </si>
  <si>
    <t>[18:30]  짙은 구름 및 높은 습도(vaisala 89%/ 2.3m 95%)와 비로 인한 관측 종료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</si>
</sst>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37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quotePrefix="1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checked="Checked" fmlaLink="$P$10" lockText="1" noThreeD="1"/>
</file>

<file path=xl/ctrlProps/ctrlProp18.xml><?xml version="1.0" encoding="utf-8"?>
<formControlPr xmlns="http://schemas.microsoft.com/office/spreadsheetml/2009/9/main" objectType="CheckBox" checked="Checked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topLeftCell="A82" zoomScale="145" zoomScaleNormal="145" workbookViewId="0">
      <selection activeCell="B46" sqref="B46:P46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57" t="s">
        <v>0</v>
      </c>
      <c r="C2" s="157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58">
        <v>45876</v>
      </c>
      <c r="D3" s="159"/>
      <c r="E3" s="1"/>
      <c r="F3" s="1"/>
      <c r="G3" s="1"/>
      <c r="H3" s="1"/>
      <c r="I3" s="1"/>
      <c r="J3" s="1"/>
      <c r="K3" s="62" t="s">
        <v>2</v>
      </c>
      <c r="L3" s="160">
        <f>(P31-(P32+P33))/P31*100</f>
        <v>33.029612756264243</v>
      </c>
      <c r="M3" s="160"/>
      <c r="N3" s="62" t="s">
        <v>3</v>
      </c>
      <c r="O3" s="160">
        <f>(P31-P33)/P31*100</f>
        <v>100</v>
      </c>
      <c r="P3" s="160"/>
    </row>
    <row r="4" spans="2:16" ht="14.25" customHeight="1" x14ac:dyDescent="0.35">
      <c r="B4" s="34" t="s">
        <v>4</v>
      </c>
      <c r="C4" s="2" t="s">
        <v>182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57" t="s">
        <v>6</v>
      </c>
      <c r="C7" s="157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0.37222222222222223</v>
      </c>
      <c r="D9" s="8">
        <v>2.4</v>
      </c>
      <c r="E9" s="8">
        <v>7.2</v>
      </c>
      <c r="F9" s="8">
        <v>82.7</v>
      </c>
      <c r="G9" s="36" t="s">
        <v>185</v>
      </c>
      <c r="H9" s="8">
        <v>7.5</v>
      </c>
      <c r="I9" s="36">
        <v>96.9</v>
      </c>
      <c r="J9" s="9">
        <f>IF(L9, 1, 0) + IF(M9, 2, 0) + IF(N9, 4, 0) + IF(O9, 8, 0) + IF(P9, 16, 0)</f>
        <v>12</v>
      </c>
      <c r="K9" s="10" t="b">
        <v>1</v>
      </c>
      <c r="L9" s="10" t="b">
        <v>0</v>
      </c>
      <c r="M9" s="10" t="b">
        <v>0</v>
      </c>
      <c r="N9" s="10" t="b">
        <v>1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0.60416666666666663</v>
      </c>
      <c r="D10" s="8" t="s">
        <v>184</v>
      </c>
      <c r="E10" s="8">
        <v>6</v>
      </c>
      <c r="F10" s="8">
        <v>89.6</v>
      </c>
      <c r="G10" s="36" t="s">
        <v>190</v>
      </c>
      <c r="H10" s="8">
        <v>3.2</v>
      </c>
      <c r="I10" s="11"/>
      <c r="J10" s="9">
        <f>IF(L10, 1, 0) + IF(M10, 2, 0) + IF(N10, 4, 0) + IF(O10, 8, 0) + IF(P10, 16, 0)</f>
        <v>28</v>
      </c>
      <c r="K10" s="12" t="b">
        <v>0</v>
      </c>
      <c r="L10" s="12" t="b">
        <v>0</v>
      </c>
      <c r="M10" s="12" t="b">
        <v>0</v>
      </c>
      <c r="N10" s="12" t="b">
        <v>1</v>
      </c>
      <c r="O10" s="12" t="b">
        <v>1</v>
      </c>
      <c r="P10" s="12" t="b">
        <v>1</v>
      </c>
    </row>
    <row r="11" spans="2:16" ht="14.25" customHeight="1" thickBot="1" x14ac:dyDescent="0.4">
      <c r="B11" s="13" t="s">
        <v>23</v>
      </c>
      <c r="C11" s="14">
        <v>0.77083333333333337</v>
      </c>
      <c r="D11" s="15" t="s">
        <v>184</v>
      </c>
      <c r="E11" s="15">
        <v>5.7</v>
      </c>
      <c r="F11" s="15">
        <v>89.8</v>
      </c>
      <c r="G11" s="36" t="s">
        <v>186</v>
      </c>
      <c r="H11" s="15">
        <v>7.4</v>
      </c>
      <c r="I11" s="16"/>
      <c r="J11" s="9">
        <f>IF(L11, 1, 0) + IF(M11, 2, 0) + IF(N11, 4, 0) + IF(O11, 8, 0) + IF(P11, 16, 0)</f>
        <v>28</v>
      </c>
      <c r="K11" s="12" t="b">
        <v>0</v>
      </c>
      <c r="L11" s="12" t="b">
        <v>0</v>
      </c>
      <c r="M11" s="12" t="b">
        <v>0</v>
      </c>
      <c r="N11" s="12" t="b">
        <v>1</v>
      </c>
      <c r="O11" s="12" t="b">
        <v>1</v>
      </c>
      <c r="P11" s="12" t="b">
        <v>1</v>
      </c>
    </row>
    <row r="12" spans="2:16" ht="14.25" customHeight="1" thickBot="1" x14ac:dyDescent="0.4">
      <c r="B12" s="17" t="s">
        <v>24</v>
      </c>
      <c r="C12" s="18">
        <f>(24-C9)+C11</f>
        <v>24.398611111111109</v>
      </c>
      <c r="D12" s="19">
        <f>AVERAGE(D9:D11)</f>
        <v>2.4</v>
      </c>
      <c r="E12" s="19">
        <f>AVERAGE(E9:E11)</f>
        <v>6.3</v>
      </c>
      <c r="F12" s="20">
        <f>AVERAGE(F9:F11)</f>
        <v>87.366666666666674</v>
      </c>
      <c r="G12" s="21"/>
      <c r="H12" s="22">
        <f>AVERAGE(H9:H11)</f>
        <v>6.0333333333333341</v>
      </c>
      <c r="I12" s="23"/>
      <c r="J12" s="24">
        <f>AVERAGE(J9:J11)</f>
        <v>22.666666666666668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57" t="s">
        <v>25</v>
      </c>
      <c r="C14" s="157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178</v>
      </c>
      <c r="D16" s="27" t="s">
        <v>180</v>
      </c>
      <c r="E16" s="27" t="s">
        <v>181</v>
      </c>
      <c r="F16" s="27" t="s">
        <v>180</v>
      </c>
      <c r="G16" s="27"/>
      <c r="H16" s="27"/>
      <c r="I16" s="113"/>
      <c r="J16" s="113"/>
      <c r="K16" s="27"/>
      <c r="L16" s="27"/>
      <c r="M16" s="27"/>
      <c r="N16" s="27"/>
      <c r="O16" s="27"/>
      <c r="P16" s="27" t="s">
        <v>178</v>
      </c>
    </row>
    <row r="17" spans="2:16" ht="14.1" customHeight="1" x14ac:dyDescent="0.35">
      <c r="B17" s="35" t="s">
        <v>41</v>
      </c>
      <c r="C17" s="28">
        <v>0.32430555555555557</v>
      </c>
      <c r="D17" s="28">
        <v>0.32500000000000001</v>
      </c>
      <c r="E17" s="28">
        <v>0.35347222222222224</v>
      </c>
      <c r="F17" s="28">
        <v>0.77222222222222225</v>
      </c>
      <c r="G17" s="28"/>
      <c r="H17" s="28"/>
      <c r="I17" s="28"/>
      <c r="J17" s="28"/>
      <c r="K17" s="28"/>
      <c r="L17" s="28"/>
      <c r="M17" s="28"/>
      <c r="N17" s="28"/>
      <c r="O17" s="28"/>
      <c r="P17" s="28">
        <v>0.78472222222222221</v>
      </c>
    </row>
    <row r="18" spans="2:16" ht="14.1" customHeight="1" x14ac:dyDescent="0.35">
      <c r="B18" s="35" t="s">
        <v>42</v>
      </c>
      <c r="C18" s="27">
        <v>34671</v>
      </c>
      <c r="D18" s="27">
        <v>34672</v>
      </c>
      <c r="E18" s="27">
        <v>34682</v>
      </c>
      <c r="F18" s="27">
        <v>34749</v>
      </c>
      <c r="G18" s="27"/>
      <c r="H18" s="27"/>
      <c r="I18" s="27"/>
      <c r="J18" s="27"/>
      <c r="K18" s="27"/>
      <c r="L18" s="27"/>
      <c r="M18" s="27"/>
      <c r="N18" s="27"/>
      <c r="O18" s="27"/>
      <c r="P18" s="114">
        <v>34755</v>
      </c>
    </row>
    <row r="19" spans="2:16" ht="14.1" customHeight="1" thickBot="1" x14ac:dyDescent="0.4">
      <c r="B19" s="13" t="s">
        <v>43</v>
      </c>
      <c r="C19" s="29"/>
      <c r="D19" s="27">
        <v>34676</v>
      </c>
      <c r="E19" s="30">
        <v>34748</v>
      </c>
      <c r="F19" s="30">
        <v>34754</v>
      </c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5</v>
      </c>
      <c r="E20" s="33">
        <f>IF(ISNUMBER(E18),E19-E18+1,"")</f>
        <v>67</v>
      </c>
      <c r="F20" s="33">
        <f>IF(ISNUMBER(F18),F19-F18+1,"")</f>
        <v>6</v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66" t="s">
        <v>45</v>
      </c>
      <c r="C22" s="35" t="s">
        <v>21</v>
      </c>
      <c r="D22" s="35" t="s">
        <v>23</v>
      </c>
      <c r="E22" s="35" t="s">
        <v>46</v>
      </c>
      <c r="F22" s="167" t="s">
        <v>47</v>
      </c>
      <c r="G22" s="167"/>
      <c r="H22" s="167"/>
      <c r="I22" s="167"/>
      <c r="J22" s="35" t="s">
        <v>21</v>
      </c>
      <c r="K22" s="35" t="s">
        <v>23</v>
      </c>
      <c r="L22" s="35" t="s">
        <v>46</v>
      </c>
      <c r="M22" s="167" t="s">
        <v>47</v>
      </c>
      <c r="N22" s="167"/>
      <c r="O22" s="167"/>
      <c r="P22" s="167"/>
    </row>
    <row r="23" spans="2:16" ht="13.5" customHeight="1" x14ac:dyDescent="0.35">
      <c r="B23" s="166"/>
      <c r="C23" s="112"/>
      <c r="D23" s="112"/>
      <c r="E23" s="36" t="s">
        <v>48</v>
      </c>
      <c r="F23" s="165"/>
      <c r="G23" s="165"/>
      <c r="H23" s="165"/>
      <c r="I23" s="165"/>
      <c r="J23" s="102"/>
      <c r="K23" s="102"/>
      <c r="L23" s="112" t="s">
        <v>164</v>
      </c>
      <c r="M23" s="165"/>
      <c r="N23" s="165"/>
      <c r="O23" s="165"/>
      <c r="P23" s="165"/>
    </row>
    <row r="24" spans="2:16" ht="13.5" customHeight="1" x14ac:dyDescent="0.35">
      <c r="B24" s="166"/>
      <c r="C24" s="102"/>
      <c r="D24" s="102"/>
      <c r="E24" s="109" t="s">
        <v>177</v>
      </c>
      <c r="F24" s="165"/>
      <c r="G24" s="165"/>
      <c r="H24" s="165"/>
      <c r="I24" s="165"/>
      <c r="J24" s="102"/>
      <c r="K24" s="102"/>
      <c r="L24" s="36" t="s">
        <v>175</v>
      </c>
      <c r="M24" s="165"/>
      <c r="N24" s="165"/>
      <c r="O24" s="165"/>
      <c r="P24" s="165"/>
    </row>
    <row r="25" spans="2:16" ht="13.5" customHeight="1" x14ac:dyDescent="0.35">
      <c r="B25" s="166"/>
      <c r="C25" s="112"/>
      <c r="D25" s="112"/>
      <c r="E25" s="109" t="s">
        <v>170</v>
      </c>
      <c r="F25" s="165"/>
      <c r="G25" s="165"/>
      <c r="H25" s="165"/>
      <c r="I25" s="165"/>
      <c r="J25" s="102"/>
      <c r="K25" s="102"/>
      <c r="L25" s="36" t="s">
        <v>49</v>
      </c>
      <c r="M25" s="165"/>
      <c r="N25" s="165"/>
      <c r="O25" s="165"/>
      <c r="P25" s="165"/>
    </row>
    <row r="26" spans="2:16" ht="13.5" customHeight="1" x14ac:dyDescent="0.35">
      <c r="B26" s="166"/>
      <c r="C26" s="102"/>
      <c r="D26" s="102"/>
      <c r="E26" s="109" t="s">
        <v>164</v>
      </c>
      <c r="F26" s="165"/>
      <c r="G26" s="165"/>
      <c r="H26" s="165"/>
      <c r="I26" s="165"/>
      <c r="J26" s="102"/>
      <c r="K26" s="102"/>
      <c r="L26" s="36" t="s">
        <v>176</v>
      </c>
      <c r="M26" s="165"/>
      <c r="N26" s="165"/>
      <c r="O26" s="165"/>
      <c r="P26" s="165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57" t="s">
        <v>50</v>
      </c>
      <c r="C28" s="157"/>
      <c r="D28" s="157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>
        <v>0.28611111111111109</v>
      </c>
      <c r="D30" s="43"/>
      <c r="E30" s="43"/>
      <c r="F30" s="43"/>
      <c r="G30" s="43"/>
      <c r="H30" s="43"/>
      <c r="I30" s="43"/>
      <c r="J30" s="43"/>
      <c r="K30" s="44"/>
      <c r="L30" s="43"/>
      <c r="M30" s="43"/>
      <c r="N30" s="43"/>
      <c r="O30" s="45">
        <v>0.15138888888888888</v>
      </c>
      <c r="P30" s="46">
        <f>SUM(C30:J30,L30:N30)</f>
        <v>0.28611111111111109</v>
      </c>
    </row>
    <row r="31" spans="2:16" ht="14.1" customHeight="1" x14ac:dyDescent="0.35">
      <c r="B31" s="37" t="s">
        <v>169</v>
      </c>
      <c r="C31" s="47">
        <v>0.30486111111111114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48">
        <v>0.15138888888888888</v>
      </c>
      <c r="P31" s="46">
        <f>SUM(C31:N31)</f>
        <v>0.30486111111111114</v>
      </c>
    </row>
    <row r="32" spans="2:16" ht="14.1" customHeight="1" x14ac:dyDescent="0.35">
      <c r="B32" s="37" t="s">
        <v>65</v>
      </c>
      <c r="C32" s="49">
        <v>0.20416666666666666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>
        <v>0.15138888888888888</v>
      </c>
      <c r="P32" s="46">
        <f>SUM(C32:N32)</f>
        <v>0.20416666666666666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0.10069444444444448</v>
      </c>
      <c r="D34" s="106">
        <f t="shared" ref="D34:P34" si="1">D31-D32-D33</f>
        <v>0</v>
      </c>
      <c r="E34" s="106">
        <f t="shared" si="1"/>
        <v>0</v>
      </c>
      <c r="F34" s="106">
        <f t="shared" si="1"/>
        <v>0</v>
      </c>
      <c r="G34" s="106">
        <f t="shared" si="1"/>
        <v>0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0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0.10069444444444448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2" t="s">
        <v>67</v>
      </c>
      <c r="C36" s="155" t="s">
        <v>188</v>
      </c>
      <c r="D36" s="156"/>
      <c r="E36" s="155" t="s">
        <v>187</v>
      </c>
      <c r="F36" s="156"/>
      <c r="G36" s="155" t="s">
        <v>189</v>
      </c>
      <c r="H36" s="156"/>
      <c r="I36" s="155"/>
      <c r="J36" s="156"/>
      <c r="K36" s="155"/>
      <c r="L36" s="156"/>
      <c r="M36" s="155"/>
      <c r="N36" s="156"/>
      <c r="O36" s="151"/>
      <c r="P36" s="151"/>
    </row>
    <row r="37" spans="2:16" ht="18" customHeight="1" x14ac:dyDescent="0.35">
      <c r="B37" s="153"/>
      <c r="C37" s="155"/>
      <c r="D37" s="156"/>
      <c r="E37" s="151"/>
      <c r="F37" s="151"/>
      <c r="G37" s="151"/>
      <c r="H37" s="151"/>
      <c r="I37" s="151"/>
      <c r="J37" s="151"/>
      <c r="K37" s="151"/>
      <c r="L37" s="151"/>
      <c r="M37" s="155"/>
      <c r="N37" s="156"/>
      <c r="O37" s="151"/>
      <c r="P37" s="151"/>
    </row>
    <row r="38" spans="2:16" ht="18" customHeight="1" x14ac:dyDescent="0.35">
      <c r="B38" s="153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</row>
    <row r="39" spans="2:16" ht="18" customHeight="1" x14ac:dyDescent="0.35">
      <c r="B39" s="153"/>
      <c r="C39" s="151"/>
      <c r="D39" s="151"/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</row>
    <row r="40" spans="2:16" ht="18" customHeight="1" x14ac:dyDescent="0.35">
      <c r="B40" s="153"/>
      <c r="C40" s="151"/>
      <c r="D40" s="151"/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</row>
    <row r="41" spans="2:16" ht="18" customHeight="1" x14ac:dyDescent="0.35">
      <c r="B41" s="154"/>
      <c r="C41" s="151"/>
      <c r="D41" s="151"/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42" t="s">
        <v>68</v>
      </c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4"/>
    </row>
    <row r="44" spans="2:16" ht="14.1" customHeight="1" x14ac:dyDescent="0.35">
      <c r="B44" s="145" t="s">
        <v>192</v>
      </c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3"/>
    </row>
    <row r="45" spans="2:16" ht="14.1" customHeight="1" x14ac:dyDescent="0.35">
      <c r="B45" s="146" t="s">
        <v>193</v>
      </c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3"/>
    </row>
    <row r="46" spans="2:16" ht="14.1" customHeight="1" x14ac:dyDescent="0.35">
      <c r="B46" s="145" t="s">
        <v>191</v>
      </c>
      <c r="C46" s="122"/>
      <c r="D46" s="122"/>
      <c r="E46" s="122"/>
      <c r="F46" s="122"/>
      <c r="G46" s="122"/>
      <c r="H46" s="122"/>
      <c r="I46" s="122"/>
      <c r="J46" s="122"/>
      <c r="K46" s="122"/>
      <c r="L46" s="122"/>
      <c r="M46" s="122"/>
      <c r="N46" s="122"/>
      <c r="O46" s="122"/>
      <c r="P46" s="123"/>
    </row>
    <row r="47" spans="2:16" ht="14.1" customHeight="1" x14ac:dyDescent="0.35">
      <c r="B47" s="145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2"/>
    </row>
    <row r="48" spans="2:16" ht="14.1" customHeight="1" x14ac:dyDescent="0.35"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50"/>
    </row>
    <row r="49" spans="2:16" ht="14.1" customHeight="1" x14ac:dyDescent="0.35">
      <c r="B49" s="147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3"/>
    </row>
    <row r="50" spans="2:16" ht="14.1" customHeight="1" x14ac:dyDescent="0.35">
      <c r="B50" s="121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3"/>
    </row>
    <row r="51" spans="2:16" ht="14.1" customHeight="1" x14ac:dyDescent="0.35">
      <c r="B51" s="124"/>
      <c r="C51" s="122"/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3"/>
    </row>
    <row r="52" spans="2:16" ht="14.1" customHeight="1" x14ac:dyDescent="0.35">
      <c r="B52" s="124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3"/>
    </row>
    <row r="53" spans="2:16" ht="14.1" customHeight="1" thickBot="1" x14ac:dyDescent="0.4">
      <c r="B53" s="130" t="s">
        <v>167</v>
      </c>
      <c r="C53" s="131"/>
      <c r="D53" s="111"/>
      <c r="E53" s="111"/>
      <c r="F53" s="111"/>
      <c r="G53" s="132"/>
      <c r="H53" s="131"/>
      <c r="I53" s="131"/>
      <c r="J53" s="131"/>
      <c r="K53" s="131"/>
      <c r="L53" s="131"/>
      <c r="M53" s="131"/>
      <c r="N53" s="131"/>
      <c r="O53" s="131"/>
      <c r="P53" s="133"/>
    </row>
    <row r="54" spans="2:16" ht="14.1" customHeight="1" thickTop="1" thickBot="1" x14ac:dyDescent="0.4">
      <c r="B54" s="125" t="s">
        <v>179</v>
      </c>
      <c r="C54" s="126"/>
      <c r="D54" s="126"/>
      <c r="E54" s="126"/>
      <c r="F54" s="108">
        <v>634</v>
      </c>
      <c r="G54" s="127"/>
      <c r="H54" s="128"/>
      <c r="I54" s="128"/>
      <c r="J54" s="128"/>
      <c r="K54" s="128"/>
      <c r="L54" s="128"/>
      <c r="M54" s="128"/>
      <c r="N54" s="128"/>
      <c r="O54" s="128"/>
      <c r="P54" s="129"/>
    </row>
    <row r="55" spans="2:16" ht="13.5" customHeight="1" thickTop="1" x14ac:dyDescent="0.35"/>
    <row r="56" spans="2:16" ht="17.25" customHeight="1" x14ac:dyDescent="0.35">
      <c r="B56" s="180" t="s">
        <v>69</v>
      </c>
      <c r="C56" s="180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81" t="s">
        <v>70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3"/>
      <c r="N57" s="184" t="s">
        <v>71</v>
      </c>
      <c r="O57" s="182"/>
      <c r="P57" s="185"/>
    </row>
    <row r="58" spans="2:16" ht="17.100000000000001" customHeight="1" x14ac:dyDescent="0.35">
      <c r="B58" s="186" t="s">
        <v>72</v>
      </c>
      <c r="C58" s="187"/>
      <c r="D58" s="188"/>
      <c r="E58" s="186" t="s">
        <v>73</v>
      </c>
      <c r="F58" s="187"/>
      <c r="G58" s="188"/>
      <c r="H58" s="187" t="s">
        <v>74</v>
      </c>
      <c r="I58" s="187"/>
      <c r="J58" s="187"/>
      <c r="K58" s="189" t="s">
        <v>75</v>
      </c>
      <c r="L58" s="187"/>
      <c r="M58" s="190"/>
      <c r="N58" s="191"/>
      <c r="O58" s="187"/>
      <c r="P58" s="192"/>
    </row>
    <row r="59" spans="2:16" ht="20.100000000000001" customHeight="1" x14ac:dyDescent="0.35">
      <c r="B59" s="117" t="s">
        <v>76</v>
      </c>
      <c r="C59" s="118"/>
      <c r="D59" s="58">
        <v>7</v>
      </c>
      <c r="E59" s="117" t="s">
        <v>77</v>
      </c>
      <c r="F59" s="118"/>
      <c r="G59" s="58" t="b">
        <v>1</v>
      </c>
      <c r="H59" s="119" t="s">
        <v>78</v>
      </c>
      <c r="I59" s="118"/>
      <c r="J59" s="58" t="b">
        <v>1</v>
      </c>
      <c r="K59" s="119" t="s">
        <v>79</v>
      </c>
      <c r="L59" s="118"/>
      <c r="M59" s="58" t="b">
        <v>1</v>
      </c>
      <c r="N59" s="120" t="s">
        <v>80</v>
      </c>
      <c r="O59" s="118"/>
      <c r="P59" s="58" t="b">
        <v>1</v>
      </c>
    </row>
    <row r="60" spans="2:16" ht="20.100000000000001" customHeight="1" x14ac:dyDescent="0.35">
      <c r="B60" s="117" t="s">
        <v>81</v>
      </c>
      <c r="C60" s="118"/>
      <c r="D60" s="58" t="b">
        <v>1</v>
      </c>
      <c r="E60" s="117" t="s">
        <v>82</v>
      </c>
      <c r="F60" s="118"/>
      <c r="G60" s="58" t="b">
        <v>1</v>
      </c>
      <c r="H60" s="119" t="s">
        <v>83</v>
      </c>
      <c r="I60" s="118"/>
      <c r="J60" s="58" t="b">
        <v>1</v>
      </c>
      <c r="K60" s="119" t="s">
        <v>84</v>
      </c>
      <c r="L60" s="118"/>
      <c r="M60" s="58" t="b">
        <v>1</v>
      </c>
      <c r="N60" s="120" t="s">
        <v>85</v>
      </c>
      <c r="O60" s="118"/>
      <c r="P60" s="58" t="b">
        <v>1</v>
      </c>
    </row>
    <row r="61" spans="2:16" ht="20.100000000000001" customHeight="1" x14ac:dyDescent="0.35">
      <c r="B61" s="117" t="s">
        <v>86</v>
      </c>
      <c r="C61" s="118"/>
      <c r="D61" s="58" t="b">
        <v>1</v>
      </c>
      <c r="E61" s="117" t="s">
        <v>87</v>
      </c>
      <c r="F61" s="118"/>
      <c r="G61" s="58" t="b">
        <v>1</v>
      </c>
      <c r="H61" s="119" t="s">
        <v>88</v>
      </c>
      <c r="I61" s="118"/>
      <c r="J61" s="58" t="b">
        <v>1</v>
      </c>
      <c r="K61" s="119" t="s">
        <v>89</v>
      </c>
      <c r="L61" s="118"/>
      <c r="M61" s="58" t="b">
        <v>1</v>
      </c>
      <c r="N61" s="120" t="s">
        <v>90</v>
      </c>
      <c r="O61" s="118"/>
      <c r="P61" s="58" t="b">
        <v>1</v>
      </c>
    </row>
    <row r="62" spans="2:16" ht="20.100000000000001" customHeight="1" x14ac:dyDescent="0.35">
      <c r="B62" s="119" t="s">
        <v>88</v>
      </c>
      <c r="C62" s="118"/>
      <c r="D62" s="58">
        <v>1</v>
      </c>
      <c r="E62" s="117" t="s">
        <v>91</v>
      </c>
      <c r="F62" s="118"/>
      <c r="G62" s="58" t="b">
        <v>1</v>
      </c>
      <c r="H62" s="119" t="s">
        <v>92</v>
      </c>
      <c r="I62" s="118"/>
      <c r="J62" s="58" t="b">
        <v>0</v>
      </c>
      <c r="K62" s="119" t="s">
        <v>93</v>
      </c>
      <c r="L62" s="118"/>
      <c r="M62" s="58" t="b">
        <v>1</v>
      </c>
      <c r="N62" s="120" t="s">
        <v>83</v>
      </c>
      <c r="O62" s="118"/>
      <c r="P62" s="58" t="b">
        <v>1</v>
      </c>
    </row>
    <row r="63" spans="2:16" ht="20.100000000000001" customHeight="1" x14ac:dyDescent="0.35">
      <c r="B63" s="119" t="s">
        <v>94</v>
      </c>
      <c r="C63" s="118"/>
      <c r="D63" s="58">
        <v>1</v>
      </c>
      <c r="E63" s="117" t="s">
        <v>95</v>
      </c>
      <c r="F63" s="118"/>
      <c r="G63" s="58" t="b">
        <v>1</v>
      </c>
      <c r="H63" s="64"/>
      <c r="I63" s="65"/>
      <c r="J63" s="66"/>
      <c r="K63" s="119" t="s">
        <v>96</v>
      </c>
      <c r="L63" s="118"/>
      <c r="M63" s="58" t="b">
        <v>1</v>
      </c>
      <c r="N63" s="120" t="s">
        <v>165</v>
      </c>
      <c r="O63" s="118"/>
      <c r="P63" s="58" t="b">
        <v>1</v>
      </c>
    </row>
    <row r="64" spans="2:16" ht="20.100000000000001" customHeight="1" x14ac:dyDescent="0.35">
      <c r="B64" s="119" t="s">
        <v>97</v>
      </c>
      <c r="C64" s="118"/>
      <c r="D64" s="58" t="b">
        <v>0</v>
      </c>
      <c r="E64" s="117" t="s">
        <v>98</v>
      </c>
      <c r="F64" s="118"/>
      <c r="G64" s="58" t="b">
        <v>1</v>
      </c>
      <c r="H64" s="67"/>
      <c r="I64" s="68"/>
      <c r="J64" s="69"/>
      <c r="K64" s="140" t="s">
        <v>99</v>
      </c>
      <c r="L64" s="141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17" t="s">
        <v>162</v>
      </c>
      <c r="F65" s="118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34" t="s">
        <v>105</v>
      </c>
      <c r="C69" s="134"/>
      <c r="D69" s="77"/>
      <c r="E69" s="77"/>
      <c r="F69" s="136" t="s">
        <v>106</v>
      </c>
      <c r="G69" s="138" t="s">
        <v>107</v>
      </c>
      <c r="H69" s="77"/>
      <c r="I69" s="134" t="s">
        <v>108</v>
      </c>
      <c r="J69" s="134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35"/>
      <c r="C70" s="135"/>
      <c r="D70" s="81"/>
      <c r="E70" s="82"/>
      <c r="F70" s="137"/>
      <c r="G70" s="139"/>
      <c r="H70" s="83"/>
      <c r="I70" s="135"/>
      <c r="J70" s="135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-162.30000000000001</v>
      </c>
      <c r="D72" s="60">
        <v>-163.80000000000001</v>
      </c>
      <c r="E72" s="96" t="s">
        <v>118</v>
      </c>
      <c r="F72" s="60">
        <v>20.3</v>
      </c>
      <c r="G72" s="60">
        <v>20.100000000000001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-156.5</v>
      </c>
      <c r="D73" s="60">
        <v>-159.4</v>
      </c>
      <c r="E73" s="98" t="s">
        <v>122</v>
      </c>
      <c r="F73" s="60">
        <v>40.9</v>
      </c>
      <c r="G73" s="60">
        <v>42.4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-203.9</v>
      </c>
      <c r="D74" s="60">
        <v>-204.1</v>
      </c>
      <c r="E74" s="98" t="s">
        <v>127</v>
      </c>
      <c r="F74" s="116">
        <v>15</v>
      </c>
      <c r="G74" s="116">
        <v>15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-125.6</v>
      </c>
      <c r="D75" s="60">
        <v>-129.9</v>
      </c>
      <c r="E75" s="98" t="s">
        <v>132</v>
      </c>
      <c r="F75" s="116">
        <v>35</v>
      </c>
      <c r="G75" s="116">
        <v>35</v>
      </c>
      <c r="H75" s="99"/>
      <c r="I75" s="93" t="s">
        <v>133</v>
      </c>
      <c r="J75" s="59">
        <v>1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31.1</v>
      </c>
      <c r="D76" s="60">
        <v>29.7</v>
      </c>
      <c r="E76" s="98" t="s">
        <v>137</v>
      </c>
      <c r="F76" s="116">
        <v>35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28.7</v>
      </c>
      <c r="D77" s="60">
        <v>27.9</v>
      </c>
      <c r="E77" s="98" t="s">
        <v>142</v>
      </c>
      <c r="F77" s="116">
        <v>245</v>
      </c>
      <c r="G77" s="116">
        <v>250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23.7</v>
      </c>
      <c r="D78" s="60">
        <v>23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22.1</v>
      </c>
      <c r="D79" s="60">
        <v>21.4</v>
      </c>
      <c r="E79" s="96" t="s">
        <v>152</v>
      </c>
      <c r="F79" s="60">
        <v>15.7</v>
      </c>
      <c r="G79" s="60">
        <v>9.8000000000000007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1.1199999999999999E-5</v>
      </c>
      <c r="D80" s="115">
        <v>1.1E-5</v>
      </c>
      <c r="E80" s="98" t="s">
        <v>157</v>
      </c>
      <c r="F80" s="60">
        <v>51.9</v>
      </c>
      <c r="G80" s="60">
        <v>76.7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61" t="s">
        <v>161</v>
      </c>
      <c r="C84" s="161"/>
    </row>
    <row r="85" spans="2:16" ht="15" customHeight="1" x14ac:dyDescent="0.35">
      <c r="B85" s="162" t="s">
        <v>183</v>
      </c>
      <c r="C85" s="163"/>
      <c r="D85" s="163"/>
      <c r="E85" s="163"/>
      <c r="F85" s="163"/>
      <c r="G85" s="163"/>
      <c r="H85" s="163"/>
      <c r="I85" s="163"/>
      <c r="J85" s="163"/>
      <c r="K85" s="163"/>
      <c r="L85" s="163"/>
      <c r="M85" s="163"/>
      <c r="N85" s="163"/>
      <c r="O85" s="163"/>
      <c r="P85" s="164"/>
    </row>
    <row r="86" spans="2:16" ht="15" customHeight="1" x14ac:dyDescent="0.35">
      <c r="B86" s="168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70"/>
    </row>
    <row r="87" spans="2:16" ht="15" customHeight="1" x14ac:dyDescent="0.35">
      <c r="B87" s="177"/>
      <c r="C87" s="178"/>
      <c r="D87" s="178"/>
      <c r="E87" s="178"/>
      <c r="F87" s="178"/>
      <c r="G87" s="178"/>
      <c r="H87" s="178"/>
      <c r="I87" s="178"/>
      <c r="J87" s="178"/>
      <c r="K87" s="178"/>
      <c r="L87" s="178"/>
      <c r="M87" s="178"/>
      <c r="N87" s="178"/>
      <c r="O87" s="178"/>
      <c r="P87" s="179"/>
    </row>
    <row r="88" spans="2:16" ht="15" customHeight="1" x14ac:dyDescent="0.35">
      <c r="B88" s="173"/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70"/>
    </row>
    <row r="89" spans="2:16" ht="15" customHeight="1" x14ac:dyDescent="0.35">
      <c r="B89" s="173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70"/>
    </row>
    <row r="90" spans="2:16" ht="15" customHeight="1" x14ac:dyDescent="0.35">
      <c r="B90" s="173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70"/>
    </row>
    <row r="91" spans="2:16" ht="15" customHeight="1" x14ac:dyDescent="0.35">
      <c r="B91" s="173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70"/>
    </row>
    <row r="92" spans="2:16" ht="15" customHeight="1" x14ac:dyDescent="0.35">
      <c r="B92" s="173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70"/>
    </row>
    <row r="93" spans="2:16" ht="15" customHeight="1" x14ac:dyDescent="0.35">
      <c r="B93" s="173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70"/>
    </row>
    <row r="94" spans="2:16" ht="15" customHeight="1" x14ac:dyDescent="0.35">
      <c r="B94" s="173"/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70"/>
    </row>
    <row r="95" spans="2:16" ht="15" customHeight="1" x14ac:dyDescent="0.35">
      <c r="B95" s="173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70"/>
    </row>
    <row r="96" spans="2:16" ht="15" customHeight="1" x14ac:dyDescent="0.35">
      <c r="B96" s="173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70"/>
    </row>
    <row r="97" spans="2:16" ht="15" customHeight="1" x14ac:dyDescent="0.35">
      <c r="B97" s="173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70"/>
    </row>
    <row r="98" spans="2:16" ht="15" customHeight="1" x14ac:dyDescent="0.35">
      <c r="B98" s="173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70"/>
    </row>
    <row r="99" spans="2:16" ht="15" customHeight="1" x14ac:dyDescent="0.35">
      <c r="B99" s="174"/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6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2025-08-07T19:07:08Z</dcterms:modified>
</cp:coreProperties>
</file>