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7F7B893D-B734-445E-935D-8B64AA322140}" xr6:coauthVersionLast="47" xr6:coauthVersionMax="47" xr10:uidLastSave="{00000000-0000-0000-0000-000000000000}"/>
  <bookViews>
    <workbookView xWindow="12828" yWindow="4524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<sst xmlns="http://schemas.openxmlformats.org/spreadsheetml/2006/main" count="205" uniqueCount="188">
  <si>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</si>
  <si>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</si>
  <si>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</si>
  <si>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</si>
  <si>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</si>
  <si>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</si>
  <si>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</si>
  <si>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</si>
  <si>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</si>
  <si>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</si>
  <si>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</si>
  <si>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</si>
  <si>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</si>
  <si>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</si>
  <si>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</si>
  <si>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</si>
  <si>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</si>
  <si>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</si>
  <si>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</si>
  <si>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</si>
  <si>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</si>
  <si>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</si>
  <si>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</si>
  <si>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</si>
  <si>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</si>
  <si>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</si>
  <si>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</si>
  <si>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</si>
  <si>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</si>
  <si>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</si>
  <si>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</si>
  <si>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</si>
  <si>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</si>
  <si>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</si>
  <si>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</si>
  <si>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</si>
  <si>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</si>
  <si>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</si>
  <si>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</si>
  <si>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</si>
  <si>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</si>
  <si>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</si>
  <si>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</si>
  <si>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</si>
  <si>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</si>
  <si>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</si>
  <si>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</si>
  <si>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</si>
  <si>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</si>
  <si>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</si>
  <si>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</si>
  <si>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</si>
  <si>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</si>
  <si>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</si>
  <si>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</si>
  <si>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</si>
  <si>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</si>
  <si>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</si>
  <si>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</si>
  <si>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</si>
  <si>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</si>
  <si>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</si>
  <si>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</si>
  <si>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</si>
  <si>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</si>
  <si>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</si>
  <si>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</si>
  <si>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</si>
  <si>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</si>
  <si>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</si>
  <si>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</si>
  <si>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</si>
  <si>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</si>
  <si>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</si>
  <si>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</si>
  <si>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</si>
  <si>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</si>
  <si>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</si>
  <si>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</si>
  <si>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</si>
  <si>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</si>
  <si>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</si>
  <si>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</si>
  <si>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</si>
  <si>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</si>
  <si>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</si>
  <si>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</si>
  <si>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</si>
  <si>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</si>
  <si>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</si>
  <si>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</si>
  <si>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</si>
  <si>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</si>
  <si>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</si>
  <si>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</si>
  <si>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</si>
  <si>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</si>
  <si>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</si>
  <si>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</si>
  <si>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</si>
  <si>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</si>
  <si>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</si>
  <si>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</si>
  <si>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</si>
  <si>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</si>
  <si>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</si>
  <si>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</si>
  <si>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</si>
  <si>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</si>
  <si>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</si>
  <si>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</si>
  <si>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</si>
  <si>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</si>
  <si>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</si>
  <si>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</si>
  <si>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</si>
  <si>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</si>
  <si>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</si>
  <si>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</si>
  <si>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</si>
  <si>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</si>
  <si>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</si>
  <si>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</si>
  <si>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</si>
  <si>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</si>
  <si>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</si>
  <si>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</si>
  <si>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</si>
  <si>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</si>
  <si>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</si>
  <si>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</si>
  <si>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</si>
  <si>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</si>
  <si>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</si>
  <si>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</si>
  <si>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</si>
  <si>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</si>
  <si>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</si>
  <si>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</si>
  <si>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</si>
  <si>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</si>
  <si>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</si>
  <si>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</si>
  <si>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</si>
  <si>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</si>
  <si>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</si>
  <si>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</si>
  <si>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</si>
  <si>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</si>
  <si>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</si>
  <si>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</si>
  <si>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</si>
  <si>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</si>
  <si>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</si>
  <si>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</si>
  <si>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</si>
  <si>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</si>
  <si>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</si>
  <si>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</si>
  <si>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</si>
  <si>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</si>
  <si>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</si>
  <si>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</si>
  <si>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</si>
  <si>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</si>
  <si>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</si>
  <si>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</si>
  <si>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</si>
  <si>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</si>
  <si>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</si>
  <si>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</si>
  <si>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</si>
  <si>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</si>
  <si>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</si>
  <si>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</si>
  <si>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</si>
  <si>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</si>
  <si>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</si>
  <si>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</si>
  <si>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</si>
  <si>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</si>
  <si>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</si>
  <si>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월령 40%이상 - 방풍막 연결</t>
    <phoneticPr fontId="3" type="noConversion"/>
  </si>
  <si>
    <t xml:space="preserve">[8:00] 높은 습도(vaisala 86%/ 2.3m 95%)및 짙은 구름과 비로 인한 관측 대기/ </t>
    <phoneticPr fontId="3" type="noConversion"/>
  </si>
  <si>
    <t>[18:30] 높은 습도(vaisala 90%/ 2.3m 95%)및 짙은 구름과 비로 인한 관측 종료</t>
    <phoneticPr fontId="3" type="noConversion"/>
  </si>
  <si>
    <t>I-BAND 촬영함</t>
    <phoneticPr fontId="3" type="noConversion"/>
  </si>
  <si>
    <t>-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</si>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</sst>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G9" sqref="G9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45870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0.37013888888888891</v>
      </c>
      <c r="D9" s="8" t="s">
        <v>186</v>
      </c>
      <c r="E9" s="8">
        <v>4</v>
      </c>
      <c r="F9" s="8">
        <v>87.4</v>
      </c>
      <c r="G9" s="36" t="s">
        <v>187</v>
      </c>
      <c r="H9" s="8">
        <v>4.5</v>
      </c>
      <c r="I9" s="36">
        <v>47.1</v>
      </c>
      <c r="J9" s="9">
        <f>IF(L9, 1, 0) + IF(M9, 2, 0) + IF(N9, 4, 0) + IF(O9, 8, 0) + IF(P9, 16, 0)</f>
        <v>28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186</v>
      </c>
      <c r="E10" s="8">
        <v>3.2</v>
      </c>
      <c r="F10" s="8">
        <v>89.9</v>
      </c>
      <c r="G10" s="36" t="s">
        <v>187</v>
      </c>
      <c r="H10" s="8">
        <v>5.5</v>
      </c>
      <c r="I10" s="11"/>
      <c r="J10" s="9">
        <f>IF(L10, 1, 0) + IF(M10, 2, 0) + IF(N10, 4, 0) + IF(O10, 8, 0) + IF(P10, 16, 0)</f>
        <v>28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1</v>
      </c>
    </row>
    <row r="11" spans="2:16" ht="14.25" customHeight="1" thickBot="1" x14ac:dyDescent="0.4">
      <c r="B11" s="13" t="s">
        <v>23</v>
      </c>
      <c r="C11" s="14">
        <v>0.77083333333333337</v>
      </c>
      <c r="D11" s="15" t="s">
        <v>186</v>
      </c>
      <c r="E11" s="15">
        <v>2.8</v>
      </c>
      <c r="F11" s="15">
        <v>90.1</v>
      </c>
      <c r="G11" s="36" t="s">
        <v>187</v>
      </c>
      <c r="H11" s="15">
        <v>5.6</v>
      </c>
      <c r="I11" s="16"/>
      <c r="J11" s="9">
        <f>IF(L11, 1, 0) + IF(M11, 2, 0) + IF(N11, 4, 0) + IF(O11, 8, 0) + IF(P11, 16, 0)</f>
        <v>28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1</v>
      </c>
    </row>
    <row r="12" spans="2:16" ht="14.25" customHeight="1" thickBot="1" x14ac:dyDescent="0.4">
      <c r="B12" s="17" t="s">
        <v>24</v>
      </c>
      <c r="C12" s="18">
        <f>(24-C9)+C11</f>
        <v>24.400694444444444</v>
      </c>
      <c r="D12" s="19" t="e">
        <f>AVERAGE(D9:D11)</f>
        <v>#DIV/0!</v>
      </c>
      <c r="E12" s="19">
        <f>AVERAGE(E9:E11)</f>
        <v>3.3333333333333335</v>
      </c>
      <c r="F12" s="20">
        <f>AVERAGE(F9:F11)</f>
        <v>89.133333333333326</v>
      </c>
      <c r="G12" s="21"/>
      <c r="H12" s="22">
        <f>AVERAGE(H9:H11)</f>
        <v>5.2</v>
      </c>
      <c r="I12" s="23"/>
      <c r="J12" s="24">
        <f>AVERAGE(J9:J11)</f>
        <v>28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0.32916666666666666</v>
      </c>
      <c r="D17" s="28">
        <v>0.33055555555555555</v>
      </c>
      <c r="E17" s="28">
        <v>0.77083333333333337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0.77500000000000002</v>
      </c>
    </row>
    <row r="18" spans="2:16" ht="14.1" customHeight="1" x14ac:dyDescent="0.35">
      <c r="B18" s="35" t="s">
        <v>42</v>
      </c>
      <c r="C18" s="27">
        <v>33690</v>
      </c>
      <c r="D18" s="27">
        <v>33691</v>
      </c>
      <c r="E18" s="27">
        <v>33761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33766</v>
      </c>
    </row>
    <row r="19" spans="2:16" ht="14.1" customHeight="1" thickBot="1" x14ac:dyDescent="0.4">
      <c r="B19" s="13" t="s">
        <v>43</v>
      </c>
      <c r="C19" s="29"/>
      <c r="D19" s="27">
        <v>33760</v>
      </c>
      <c r="E19" s="30">
        <v>33765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70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0.30486111111111114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>
        <v>0.13819444444444445</v>
      </c>
      <c r="O30" s="45"/>
      <c r="P30" s="46">
        <f>SUM(C30:J30,L30:N30)</f>
        <v>0.44305555555555559</v>
      </c>
    </row>
    <row r="31" spans="2:16" ht="14.1" customHeight="1" x14ac:dyDescent="0.35">
      <c r="B31" s="37" t="s">
        <v>169</v>
      </c>
      <c r="C31" s="47">
        <v>0.30486111111111114</v>
      </c>
      <c r="D31" s="7">
        <v>0.13819444444444445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0.44305555555555559</v>
      </c>
    </row>
    <row r="32" spans="2:16" ht="14.1" customHeight="1" x14ac:dyDescent="0.35">
      <c r="B32" s="37" t="s">
        <v>65</v>
      </c>
      <c r="C32" s="49">
        <v>0.30486111111111114</v>
      </c>
      <c r="D32" s="50">
        <v>0.13819444444444445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0.44305555555555559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183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184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185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258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-162.6</v>
      </c>
      <c r="D72" s="60">
        <v>-164.3</v>
      </c>
      <c r="E72" s="96" t="s">
        <v>118</v>
      </c>
      <c r="F72" s="60">
        <v>19.5</v>
      </c>
      <c r="G72" s="60">
        <v>19.8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-157.30000000000001</v>
      </c>
      <c r="D73" s="60">
        <v>-160.30000000000001</v>
      </c>
      <c r="E73" s="98" t="s">
        <v>122</v>
      </c>
      <c r="F73" s="60">
        <v>40</v>
      </c>
      <c r="G73" s="60">
        <v>38.5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-204.2</v>
      </c>
      <c r="D74" s="60">
        <v>-204.2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-125.6</v>
      </c>
      <c r="D75" s="60">
        <v>-131.5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30.2</v>
      </c>
      <c r="D76" s="60">
        <v>29.1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28.2</v>
      </c>
      <c r="D77" s="60">
        <v>27.5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23.2</v>
      </c>
      <c r="D78" s="60">
        <v>22.6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21.6</v>
      </c>
      <c r="D79" s="60">
        <v>21</v>
      </c>
      <c r="E79" s="96" t="s">
        <v>152</v>
      </c>
      <c r="F79" s="60">
        <v>14.8</v>
      </c>
      <c r="G79" s="60">
        <v>7.9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1.0699999999999999E-5</v>
      </c>
      <c r="D80" s="115">
        <v>1.04E-5</v>
      </c>
      <c r="E80" s="98" t="s">
        <v>157</v>
      </c>
      <c r="F80" s="60">
        <v>54.8</v>
      </c>
      <c r="G80" s="60">
        <v>74.900000000000006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2025-08-02T18:45:03Z</dcterms:modified>
</cp:coreProperties>
</file>