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352337AF-0DF7-414E-BBEE-2FB42A786F16}" xr6:coauthVersionLast="47" xr6:coauthVersionMax="47" xr10:uidLastSave="{00000000-0000-0000-0000-000000000000}"/>
  <bookViews>
    <workbookView xWindow="26856" yWindow="1431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<sst xmlns="http://schemas.openxmlformats.org/spreadsheetml/2006/main" count="218" uniqueCount="205">
  <si>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</si>
  <si>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</si>
  <si>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</si>
  <si>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</si>
  <si>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</si>
  <si>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</si>
  <si>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</si>
  <si>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</si>
  <si>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</si>
  <si>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</si>
  <si>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</si>
  <si>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</si>
  <si>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</si>
  <si>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</si>
  <si>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</si>
  <si>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</si>
  <si>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</si>
  <si>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</si>
  <si>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</si>
  <si>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</si>
  <si>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</si>
  <si>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</si>
  <si>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</si>
  <si>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</si>
  <si>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</si>
  <si>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</si>
  <si>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</si>
  <si>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</si>
  <si>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</si>
  <si>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</si>
  <si>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</si>
  <si>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</si>
  <si>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</si>
  <si>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</si>
  <si>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</si>
  <si>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</si>
  <si>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</si>
  <si>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</si>
  <si>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</si>
  <si>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</si>
  <si>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</si>
  <si>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</si>
  <si>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</si>
  <si>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</si>
  <si>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</si>
  <si>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</si>
  <si>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</si>
  <si>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</si>
  <si>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</si>
  <si>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</si>
  <si>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</si>
  <si>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</si>
  <si>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</si>
  <si>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</si>
  <si>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</si>
  <si>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</si>
  <si>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</si>
  <si>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</si>
  <si>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</si>
  <si>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</si>
  <si>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</si>
  <si>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</si>
  <si>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</si>
  <si>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</si>
  <si>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</si>
  <si>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</si>
  <si>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</si>
  <si>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</si>
  <si>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</si>
  <si>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</si>
  <si>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</si>
  <si>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</si>
  <si>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</si>
  <si>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</si>
  <si>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</si>
  <si>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</si>
  <si>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</si>
  <si>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</si>
  <si>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</si>
  <si>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</si>
  <si>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</si>
  <si>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</si>
  <si>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</si>
  <si>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</si>
  <si>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</si>
  <si>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</si>
  <si>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</si>
  <si>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</si>
  <si>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</si>
  <si>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</si>
  <si>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</si>
  <si>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</si>
  <si>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</si>
  <si>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</si>
  <si>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</si>
  <si>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</si>
  <si>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</si>
  <si>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</si>
  <si>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</si>
  <si>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</si>
  <si>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</si>
  <si>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</si>
  <si>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</si>
  <si>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</si>
  <si>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</si>
  <si>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</si>
  <si>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</si>
  <si>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</si>
  <si>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</si>
  <si>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</si>
  <si>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</si>
  <si>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</si>
  <si>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</si>
  <si>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</si>
  <si>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</si>
  <si>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</si>
  <si>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</si>
  <si>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</si>
  <si>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</si>
  <si>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</si>
  <si>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</si>
  <si>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</si>
  <si>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</si>
  <si>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</si>
  <si>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</si>
  <si>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</si>
  <si>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</si>
  <si>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</si>
  <si>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</si>
  <si>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</si>
  <si>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</si>
  <si>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</si>
  <si>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</si>
  <si>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</si>
  <si>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</si>
  <si>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</si>
  <si>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</si>
  <si>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</si>
  <si>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</si>
  <si>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</si>
  <si>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</si>
  <si>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</si>
  <si>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</si>
  <si>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</si>
  <si>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</si>
  <si>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</si>
  <si>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</si>
  <si>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</si>
  <si>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</si>
  <si>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</si>
  <si>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</si>
  <si>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</si>
  <si>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</si>
  <si>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</si>
  <si>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</si>
  <si>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</si>
  <si>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</si>
  <si>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</si>
  <si>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</si>
  <si>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</si>
  <si>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</si>
  <si>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</si>
  <si>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</si>
  <si>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</si>
  <si>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</si>
  <si>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</si>
  <si>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</si>
  <si>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</si>
  <si>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</si>
  <si>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</si>
  <si>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</si>
  <si>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</si>
  <si>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</si>
  <si>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</si>
  <si>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</si>
  <si>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</si>
  <si>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</si>
  <si>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</si>
  <si>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</si>
  <si>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</si>
  <si>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</si>
  <si>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</si>
  <si>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</si>
  <si>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 xml:space="preserve">월령 40% 이상으로 방풍막 연결 </t>
    <phoneticPr fontId="3" type="noConversion"/>
  </si>
  <si>
    <t>M_033000-033001:N</t>
    <phoneticPr fontId="3" type="noConversion"/>
  </si>
  <si>
    <t>T_033042</t>
    <phoneticPr fontId="3" type="noConversion"/>
  </si>
  <si>
    <t>HA limit으로 BLG #324-328/330 스킵 함</t>
    <phoneticPr fontId="3" type="noConversion"/>
  </si>
  <si>
    <t>E_032815-032817</t>
    <phoneticPr fontId="3" type="noConversion"/>
  </si>
  <si>
    <t>BLG-DEEPS</t>
    <phoneticPr fontId="3" type="noConversion"/>
  </si>
  <si>
    <t>I_032845</t>
    <phoneticPr fontId="3" type="noConversion"/>
  </si>
  <si>
    <t>KSP</t>
    <phoneticPr fontId="3" type="noConversion"/>
  </si>
  <si>
    <t>E</t>
    <phoneticPr fontId="3" type="noConversion"/>
  </si>
  <si>
    <t>SE</t>
    <phoneticPr fontId="3" type="noConversion"/>
  </si>
  <si>
    <t>S</t>
    <phoneticPr fontId="3" type="noConversion"/>
  </si>
  <si>
    <t>TMT</t>
    <phoneticPr fontId="3" type="noConversion"/>
  </si>
  <si>
    <t>I_033144-033151</t>
    <phoneticPr fontId="3" type="noConversion"/>
  </si>
  <si>
    <t>7s/28k 11s/29k 14s/25k 18s/23k</t>
    <phoneticPr fontId="3" type="noConversion"/>
  </si>
  <si>
    <t>20s/28k 24s/23k</t>
    <phoneticPr fontId="3" type="noConversion"/>
  </si>
  <si>
    <t>25s/28k 15s/22k</t>
    <phoneticPr fontId="3" type="noConversion"/>
  </si>
  <si>
    <t>32s/23k 25s/26k 17s/29k</t>
    <phoneticPr fontId="3" type="noConversion"/>
  </si>
  <si>
    <t>E_032815-032817 여명으로 인한 과다 노출발생</t>
    <phoneticPr fontId="3" type="noConversion"/>
  </si>
  <si>
    <t>I_032845 filter I와 초점 값 누락 됨</t>
    <phoneticPr fontId="3" type="noConversion"/>
  </si>
  <si>
    <t>T_033042 HA limit으로 망원경이 멈추면서 별이 흐름</t>
    <phoneticPr fontId="3" type="noConversion"/>
  </si>
  <si>
    <t>I_033144-033151 Project 이름을 ALL이 아닌 TMT로 잘못 입력</t>
    <phoneticPr fontId="3" type="noConversion"/>
  </si>
  <si>
    <t>DS9(영상 확인) 1회꺼짐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</si>
</sst>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0.36736111111111114</v>
      </c>
      <c r="D9" s="8">
        <v>1.9</v>
      </c>
      <c r="E9" s="8">
        <v>3.5</v>
      </c>
      <c r="F9" s="8">
        <v>58.9</v>
      </c>
      <c r="G9" s="36" t="s">
        <v>191</v>
      </c>
      <c r="H9" s="8">
        <v>2.2000000000000002</v>
      </c>
      <c r="I9" s="36">
        <v>0.9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4.5999999999999996</v>
      </c>
      <c r="F10" s="8">
        <v>29.9</v>
      </c>
      <c r="G10" s="36" t="s">
        <v>192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0.81597222222222221</v>
      </c>
      <c r="D11" s="15">
        <v>3.1</v>
      </c>
      <c r="E11" s="15">
        <v>4.3</v>
      </c>
      <c r="F11" s="15">
        <v>28.3</v>
      </c>
      <c r="G11" s="36" t="s">
        <v>193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24.448611111111109</v>
      </c>
      <c r="D12" s="19">
        <f>AVERAGE(D9:D11)</f>
        <v>2.1666666666666665</v>
      </c>
      <c r="E12" s="19">
        <f>AVERAGE(E9:E11)</f>
        <v>4.1333333333333329</v>
      </c>
      <c r="F12" s="20">
        <f>AVERAGE(F9:F11)</f>
        <v>39.033333333333331</v>
      </c>
      <c r="G12" s="21"/>
      <c r="H12" s="22">
        <f>AVERAGE(H9:H11)</f>
        <v>1.4000000000000001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188</v>
      </c>
      <c r="F16" s="27" t="s">
        <v>181</v>
      </c>
      <c r="G16" s="27" t="s">
        <v>190</v>
      </c>
      <c r="H16" s="27" t="s">
        <v>194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0.30625000000000002</v>
      </c>
      <c r="D17" s="28">
        <v>0.30694444444444446</v>
      </c>
      <c r="E17" s="28">
        <v>0.33263888888888887</v>
      </c>
      <c r="F17" s="28">
        <v>0.35486111111111113</v>
      </c>
      <c r="G17" s="28">
        <v>0.69652777777777775</v>
      </c>
      <c r="H17" s="28">
        <v>0.82361111111111107</v>
      </c>
      <c r="I17" s="28">
        <v>0.84583333333333333</v>
      </c>
      <c r="J17" s="28"/>
      <c r="K17" s="28"/>
      <c r="L17" s="28"/>
      <c r="M17" s="28"/>
      <c r="N17" s="28"/>
      <c r="O17" s="28"/>
      <c r="P17" s="28">
        <v>0.85972222222222228</v>
      </c>
    </row>
    <row r="18" spans="2:16" ht="14.1" customHeight="1" x14ac:dyDescent="0.35">
      <c r="B18" s="35" t="s">
        <v>42</v>
      </c>
      <c r="C18" s="27">
        <v>32801</v>
      </c>
      <c r="D18" s="27">
        <v>32802</v>
      </c>
      <c r="E18" s="27">
        <v>32815</v>
      </c>
      <c r="F18" s="27">
        <v>32827</v>
      </c>
      <c r="G18" s="27">
        <v>33050</v>
      </c>
      <c r="H18" s="27">
        <v>33132</v>
      </c>
      <c r="I18" s="27">
        <v>33144</v>
      </c>
      <c r="J18" s="27"/>
      <c r="K18" s="27"/>
      <c r="L18" s="27"/>
      <c r="M18" s="27"/>
      <c r="N18" s="27"/>
      <c r="O18" s="27"/>
      <c r="P18" s="114">
        <v>33157</v>
      </c>
    </row>
    <row r="19" spans="2:16" ht="14.1" customHeight="1" thickBot="1" x14ac:dyDescent="0.4">
      <c r="B19" s="13" t="s">
        <v>43</v>
      </c>
      <c r="C19" s="29"/>
      <c r="D19" s="27">
        <v>32814</v>
      </c>
      <c r="E19" s="30">
        <v>32826</v>
      </c>
      <c r="F19" s="30">
        <v>33049</v>
      </c>
      <c r="G19" s="30">
        <v>33131</v>
      </c>
      <c r="H19" s="30">
        <v>33143</v>
      </c>
      <c r="I19" s="30">
        <v>33156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223</v>
      </c>
      <c r="G20" s="33">
        <f>IF(ISNUMBER(G18),G19-G18+1,"")</f>
        <v>82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0.32500000000000001</v>
      </c>
      <c r="D23" s="112">
        <v>0.32847222222222222</v>
      </c>
      <c r="E23" s="36" t="s">
        <v>48</v>
      </c>
      <c r="F23" s="154" t="s">
        <v>196</v>
      </c>
      <c r="G23" s="154"/>
      <c r="H23" s="154"/>
      <c r="I23" s="154"/>
      <c r="J23" s="102">
        <v>0.84722222222222221</v>
      </c>
      <c r="K23" s="102">
        <v>0.84861111111111109</v>
      </c>
      <c r="L23" s="112" t="s">
        <v>164</v>
      </c>
      <c r="M23" s="154" t="s">
        <v>198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0.3263888888888889</v>
      </c>
      <c r="D25" s="112">
        <v>0.33055555555555555</v>
      </c>
      <c r="E25" s="109" t="s">
        <v>170</v>
      </c>
      <c r="F25" s="154" t="s">
        <v>197</v>
      </c>
      <c r="G25" s="154"/>
      <c r="H25" s="154"/>
      <c r="I25" s="154"/>
      <c r="J25" s="102">
        <v>0.85</v>
      </c>
      <c r="K25" s="102">
        <v>0.85277777777777775</v>
      </c>
      <c r="L25" s="36" t="s">
        <v>49</v>
      </c>
      <c r="M25" s="154" t="s">
        <v>199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0.32916666666666666</v>
      </c>
      <c r="D30" s="43">
        <v>0.11944444444444445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0.44861111111111113</v>
      </c>
    </row>
    <row r="31" spans="2:16" ht="14.1" customHeight="1" x14ac:dyDescent="0.35">
      <c r="B31" s="37" t="s">
        <v>169</v>
      </c>
      <c r="C31" s="47">
        <v>0.34166666666666667</v>
      </c>
      <c r="D31" s="7">
        <v>0.12291666666666666</v>
      </c>
      <c r="E31" s="7"/>
      <c r="F31" s="7"/>
      <c r="G31" s="7">
        <v>2.2222222222222223E-2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0.50624999999999998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0.34166666666666667</v>
      </c>
      <c r="D34" s="106">
        <f t="shared" ref="D34:P34" si="1">D31-D32-D33</f>
        <v>0.12291666666666666</v>
      </c>
      <c r="E34" s="106">
        <f t="shared" si="1"/>
        <v>0</v>
      </c>
      <c r="F34" s="106">
        <f t="shared" si="1"/>
        <v>0</v>
      </c>
      <c r="G34" s="106">
        <f t="shared" si="1"/>
        <v>2.2222222222222223E-2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0.50624999999999998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189</v>
      </c>
      <c r="F36" s="145"/>
      <c r="G36" s="144" t="s">
        <v>184</v>
      </c>
      <c r="H36" s="145"/>
      <c r="I36" s="144" t="s">
        <v>185</v>
      </c>
      <c r="J36" s="145"/>
      <c r="K36" s="144" t="s">
        <v>195</v>
      </c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200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201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203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1727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-161.65700000000001</v>
      </c>
      <c r="D72" s="60">
        <v>-165.36699999999999</v>
      </c>
      <c r="E72" s="96" t="s">
        <v>118</v>
      </c>
      <c r="F72" s="60">
        <v>20.49</v>
      </c>
      <c r="G72" s="60">
        <v>19.87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-155.79900000000001</v>
      </c>
      <c r="D73" s="60">
        <v>-161.75</v>
      </c>
      <c r="E73" s="98" t="s">
        <v>122</v>
      </c>
      <c r="F73" s="60">
        <v>29</v>
      </c>
      <c r="G73" s="60">
        <v>22.53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-203.83600000000001</v>
      </c>
      <c r="D74" s="60">
        <v>-204.33199999999999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-125.26300000000001</v>
      </c>
      <c r="D75" s="60">
        <v>-134.82300000000001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31.495000000000001</v>
      </c>
      <c r="D76" s="60">
        <v>27.994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29.295999999999999</v>
      </c>
      <c r="D77" s="60">
        <v>26.890999999999998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24.372</v>
      </c>
      <c r="D78" s="60">
        <v>22.036000000000001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22.725999999999999</v>
      </c>
      <c r="D79" s="60">
        <v>20.678000000000001</v>
      </c>
      <c r="E79" s="96" t="s">
        <v>152</v>
      </c>
      <c r="F79" s="60">
        <v>16.7</v>
      </c>
      <c r="G79" s="60">
        <v>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9.8099999999999992E-6</v>
      </c>
      <c r="D80" s="115">
        <v>9.6800000000000005E-6</v>
      </c>
      <c r="E80" s="98" t="s">
        <v>157</v>
      </c>
      <c r="F80" s="60">
        <v>32.5</v>
      </c>
      <c r="G80" s="60">
        <v>52.9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2025-07-24T20:48:00Z</dcterms:modified>
</cp:coreProperties>
</file>