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7\"/>
    </mc:Choice>
  </mc:AlternateContent>
  <xr:revisionPtr revIDLastSave="0" documentId="13_ncr:1_{6F6D05FE-97A3-4413-8CA9-A1AF656E162A}" xr6:coauthVersionLast="47" xr6:coauthVersionMax="47" xr10:uidLastSave="{00000000-0000-0000-0000-000000000000}"/>
  <bookViews>
    <workbookView xWindow="26748" yWindow="14520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<sst xmlns="http://schemas.openxmlformats.org/spreadsheetml/2006/main" count="219" uniqueCount="206">
  <si>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</si>
  <si>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</si>
  <si>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</si>
  <si>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</si>
  <si>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</si>
  <si>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</si>
  <si>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</si>
  <si>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</si>
  <si>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</si>
  <si>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</si>
  <si>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</si>
  <si>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</si>
  <si>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</si>
  <si>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</si>
  <si>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</si>
  <si>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</si>
  <si>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</si>
  <si>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</si>
  <si>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</si>
  <si>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</si>
  <si>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</si>
  <si>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</si>
  <si>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</si>
  <si>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</si>
  <si>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</si>
  <si>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</si>
  <si>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</si>
  <si>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</si>
  <si>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</si>
  <si>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</si>
  <si>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</si>
  <si>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</si>
  <si>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</si>
  <si>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</si>
  <si>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</si>
  <si>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</si>
  <si>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</si>
  <si>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</si>
  <si>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</si>
  <si>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</si>
  <si>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</si>
  <si>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</si>
  <si>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</si>
  <si>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</si>
  <si>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</si>
  <si>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</si>
  <si>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</si>
  <si>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</si>
  <si>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</si>
  <si>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</si>
  <si>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</si>
  <si>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</si>
  <si>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</si>
  <si>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</si>
  <si>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</si>
  <si>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</si>
  <si>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</si>
  <si>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</si>
  <si>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</si>
  <si>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</si>
  <si>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</si>
  <si>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</si>
  <si>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</si>
  <si>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</si>
  <si>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</si>
  <si>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</si>
  <si>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</si>
  <si>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</si>
  <si>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</si>
  <si>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</si>
  <si>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</si>
  <si>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</si>
  <si>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</si>
  <si>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</si>
  <si>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</si>
  <si>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</si>
  <si>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</si>
  <si>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</si>
  <si>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</si>
  <si>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</si>
  <si>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</si>
  <si>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</si>
  <si>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</si>
  <si>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</si>
  <si>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</si>
  <si>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</si>
  <si>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</si>
  <si>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</si>
  <si>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</si>
  <si>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</si>
  <si>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</si>
  <si>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</si>
  <si>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</si>
  <si>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</si>
  <si>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</si>
  <si>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</si>
  <si>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</si>
  <si>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</si>
  <si>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</si>
  <si>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</si>
  <si>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</si>
  <si>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</si>
  <si>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</si>
  <si>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</si>
  <si>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</si>
  <si>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</si>
  <si>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</si>
  <si>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</si>
  <si>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</si>
  <si>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</si>
  <si>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</si>
  <si>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</si>
  <si>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</si>
  <si>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</si>
  <si>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</si>
  <si>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</si>
  <si>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</si>
  <si>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</si>
  <si>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</si>
  <si>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</si>
  <si>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</si>
  <si>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</si>
  <si>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</si>
  <si>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</si>
  <si>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</si>
  <si>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</si>
  <si>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</si>
  <si>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</si>
  <si>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</si>
  <si>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</si>
  <si>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</si>
  <si>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</si>
  <si>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</si>
  <si>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</si>
  <si>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</si>
  <si>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</si>
  <si>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</si>
  <si>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</si>
  <si>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</si>
  <si>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</si>
  <si>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</si>
  <si>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</si>
  <si>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</si>
  <si>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</si>
  <si>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</si>
  <si>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</si>
  <si>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</si>
  <si>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</si>
  <si>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</si>
  <si>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</si>
  <si>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</si>
  <si>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</si>
  <si>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</si>
  <si>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</si>
  <si>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</si>
  <si>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</si>
  <si>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</si>
  <si>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</si>
  <si>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</si>
  <si>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</si>
  <si>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</si>
  <si>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</si>
  <si>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</si>
  <si>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</si>
  <si>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</si>
  <si>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</si>
  <si>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</si>
  <si>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</si>
  <si>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</si>
  <si>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</si>
  <si>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</si>
  <si>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</si>
  <si>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</si>
  <si>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</si>
  <si>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</si>
  <si>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</si>
  <si>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</si>
  <si>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</si>
  <si>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</si>
  <si>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</si>
  <si>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</si>
  <si>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</si>
  <si>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두원재</t>
    <phoneticPr fontId="3" type="noConversion"/>
  </si>
  <si>
    <t xml:space="preserve">월령 40% 이상으로 방풍막 연결 </t>
    <phoneticPr fontId="3" type="noConversion"/>
  </si>
  <si>
    <t>HA limit으로 BLG #235/238/324-327 스킵 함</t>
    <phoneticPr fontId="3" type="noConversion"/>
  </si>
  <si>
    <t>T_032693</t>
    <phoneticPr fontId="3" type="noConversion"/>
  </si>
  <si>
    <t>T_032690/T_032693 HA limit으로 망원경이 멈추면서 별이 흐름</t>
    <phoneticPr fontId="3" type="noConversion"/>
  </si>
  <si>
    <t>DIR-KSP</t>
    <phoneticPr fontId="3" type="noConversion"/>
  </si>
  <si>
    <t>M_032708-032709:N</t>
    <phoneticPr fontId="3" type="noConversion"/>
  </si>
  <si>
    <t>I_032644</t>
    <phoneticPr fontId="3" type="noConversion"/>
  </si>
  <si>
    <t>I_032495</t>
    <phoneticPr fontId="3" type="noConversion"/>
  </si>
  <si>
    <t>E_032458-032464</t>
    <phoneticPr fontId="3" type="noConversion"/>
  </si>
  <si>
    <t>E_032760-032761</t>
    <phoneticPr fontId="3" type="noConversion"/>
  </si>
  <si>
    <t>E_032760-032761 Full Shuter 안닫혀서 FSA recycle해줌</t>
    <phoneticPr fontId="3" type="noConversion"/>
  </si>
  <si>
    <t>T_032689</t>
    <phoneticPr fontId="3" type="noConversion"/>
  </si>
  <si>
    <t>TMT</t>
    <phoneticPr fontId="3" type="noConversion"/>
  </si>
  <si>
    <t>SSW</t>
    <phoneticPr fontId="3" type="noConversion"/>
  </si>
  <si>
    <t>SW</t>
    <phoneticPr fontId="3" type="noConversion"/>
  </si>
  <si>
    <t>ESE</t>
    <phoneticPr fontId="3" type="noConversion"/>
  </si>
  <si>
    <t>E_032458-032464 여명으로 인한 과다 노출발생</t>
    <phoneticPr fontId="3" type="noConversion"/>
  </si>
  <si>
    <t>I_032495/I_032644 filter I와 초점 값 누락 됨</t>
    <phoneticPr fontId="3" type="noConversion"/>
  </si>
  <si>
    <t xml:space="preserve">8s/24k 12s/26k 16s/24k </t>
    <phoneticPr fontId="3" type="noConversion"/>
  </si>
  <si>
    <t>12s/29k 16s/30k 19s/26k 23s/24k</t>
    <phoneticPr fontId="3" type="noConversion"/>
  </si>
  <si>
    <t>50s/22k 38s/25k 28s/26k 20s/25k</t>
    <phoneticPr fontId="3" type="noConversion"/>
  </si>
  <si>
    <t>28s/24k 21s/28k 12s/25k 7s/20k</t>
    <phoneticPr fontId="3" type="noConversion"/>
  </si>
  <si>
    <t>DS9(영상 확인) 2회꺼짐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</si>
</sst>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0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45861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100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0.36666666666666664</v>
      </c>
      <c r="D9" s="8">
        <v>3.2</v>
      </c>
      <c r="E9" s="8">
        <v>2.7</v>
      </c>
      <c r="F9" s="8">
        <v>72.099999999999994</v>
      </c>
      <c r="G9" s="36" t="s">
        <v>198</v>
      </c>
      <c r="H9" s="8">
        <v>1.2</v>
      </c>
      <c r="I9" s="36">
        <v>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1.5</v>
      </c>
      <c r="E10" s="8">
        <v>2</v>
      </c>
      <c r="F10" s="8">
        <v>77.400000000000006</v>
      </c>
      <c r="G10" s="36" t="s">
        <v>197</v>
      </c>
      <c r="H10" s="8">
        <v>2.5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0.81597222222222221</v>
      </c>
      <c r="D11" s="15">
        <v>1.7</v>
      </c>
      <c r="E11" s="15">
        <v>1.2</v>
      </c>
      <c r="F11" s="15">
        <v>79.5</v>
      </c>
      <c r="G11" s="36" t="s">
        <v>196</v>
      </c>
      <c r="H11" s="15">
        <v>1.4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24.449305555555554</v>
      </c>
      <c r="D12" s="19">
        <f>AVERAGE(D9:D11)</f>
        <v>2.1333333333333333</v>
      </c>
      <c r="E12" s="19">
        <f>AVERAGE(E9:E11)</f>
        <v>1.9666666666666668</v>
      </c>
      <c r="F12" s="20">
        <f>AVERAGE(F9:F11)</f>
        <v>76.333333333333329</v>
      </c>
      <c r="G12" s="21"/>
      <c r="H12" s="22">
        <f>AVERAGE(H9:H11)</f>
        <v>1.7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187</v>
      </c>
      <c r="G16" s="27" t="s">
        <v>195</v>
      </c>
      <c r="H16" s="27" t="s">
        <v>180</v>
      </c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0.30694444444444446</v>
      </c>
      <c r="D17" s="28">
        <v>0.30763888888888891</v>
      </c>
      <c r="E17" s="28">
        <v>0.33333333333333331</v>
      </c>
      <c r="F17" s="28">
        <v>0.7006944444444444</v>
      </c>
      <c r="G17" s="28">
        <v>0.82291666666666663</v>
      </c>
      <c r="H17" s="28">
        <v>0.84652777777777777</v>
      </c>
      <c r="I17" s="28"/>
      <c r="J17" s="28"/>
      <c r="K17" s="28"/>
      <c r="L17" s="28"/>
      <c r="M17" s="28"/>
      <c r="N17" s="28"/>
      <c r="O17" s="28"/>
      <c r="P17" s="28">
        <v>0.86041666666666672</v>
      </c>
    </row>
    <row r="18" spans="2:16" ht="14.1" customHeight="1" x14ac:dyDescent="0.35">
      <c r="B18" s="35" t="s">
        <v>42</v>
      </c>
      <c r="C18" s="27">
        <v>32444</v>
      </c>
      <c r="D18" s="27">
        <v>32445</v>
      </c>
      <c r="E18" s="27">
        <v>32458</v>
      </c>
      <c r="F18" s="27">
        <v>32697</v>
      </c>
      <c r="G18" s="27">
        <v>32775</v>
      </c>
      <c r="H18" s="27">
        <v>32787</v>
      </c>
      <c r="I18" s="27"/>
      <c r="J18" s="27"/>
      <c r="K18" s="27"/>
      <c r="L18" s="27"/>
      <c r="M18" s="27"/>
      <c r="N18" s="27"/>
      <c r="O18" s="27"/>
      <c r="P18" s="114">
        <v>32800</v>
      </c>
    </row>
    <row r="19" spans="2:16" ht="14.1" customHeight="1" thickBot="1" x14ac:dyDescent="0.4">
      <c r="B19" s="13" t="s">
        <v>43</v>
      </c>
      <c r="C19" s="29"/>
      <c r="D19" s="27">
        <v>32457</v>
      </c>
      <c r="E19" s="30">
        <v>32697</v>
      </c>
      <c r="F19" s="30">
        <v>32774</v>
      </c>
      <c r="G19" s="30">
        <v>32786</v>
      </c>
      <c r="H19" s="30">
        <v>32799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240</v>
      </c>
      <c r="F20" s="33">
        <f>IF(ISNUMBER(F18),F19-F18+1,"")</f>
        <v>78</v>
      </c>
      <c r="G20" s="33">
        <f>IF(ISNUMBER(G18),G19-G18+1,"")</f>
        <v>12</v>
      </c>
      <c r="H20" s="33">
        <f>IF(ISNUMBER(H18),H19-H18+1,"")</f>
        <v>13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02">
        <v>0.32500000000000001</v>
      </c>
      <c r="D24" s="102">
        <v>0.3263888888888889</v>
      </c>
      <c r="E24" s="109" t="s">
        <v>177</v>
      </c>
      <c r="F24" s="165" t="s">
        <v>201</v>
      </c>
      <c r="G24" s="165"/>
      <c r="H24" s="165"/>
      <c r="I24" s="165"/>
      <c r="J24" s="102">
        <v>0.84652777777777777</v>
      </c>
      <c r="K24" s="102">
        <v>0.85</v>
      </c>
      <c r="L24" s="36" t="s">
        <v>175</v>
      </c>
      <c r="M24" s="165" t="s">
        <v>203</v>
      </c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2">
        <v>0.32916666666666666</v>
      </c>
      <c r="D26" s="102">
        <v>0.33194444444444443</v>
      </c>
      <c r="E26" s="109" t="s">
        <v>164</v>
      </c>
      <c r="F26" s="165" t="s">
        <v>202</v>
      </c>
      <c r="G26" s="165"/>
      <c r="H26" s="165"/>
      <c r="I26" s="165"/>
      <c r="J26" s="102">
        <v>0.85138888888888886</v>
      </c>
      <c r="K26" s="102">
        <v>0.85416666666666663</v>
      </c>
      <c r="L26" s="36" t="s">
        <v>176</v>
      </c>
      <c r="M26" s="165" t="s">
        <v>204</v>
      </c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0.33124999999999999</v>
      </c>
      <c r="D30" s="43"/>
      <c r="E30" s="43"/>
      <c r="F30" s="43"/>
      <c r="G30" s="43"/>
      <c r="H30" s="43"/>
      <c r="I30" s="43"/>
      <c r="J30" s="43"/>
      <c r="K30" s="44"/>
      <c r="L30" s="43"/>
      <c r="M30" s="43"/>
      <c r="N30" s="43">
        <v>0.11805555555555555</v>
      </c>
      <c r="O30" s="45"/>
      <c r="P30" s="46">
        <f>SUM(C30:J30,L30:N30)</f>
        <v>0.44930555555555551</v>
      </c>
    </row>
    <row r="31" spans="2:16" ht="14.1" customHeight="1" x14ac:dyDescent="0.35">
      <c r="B31" s="37" t="s">
        <v>169</v>
      </c>
      <c r="C31" s="47">
        <v>0.36736111111111114</v>
      </c>
      <c r="D31" s="7">
        <v>0.16388888888888889</v>
      </c>
      <c r="E31" s="7"/>
      <c r="F31" s="7"/>
      <c r="G31" s="7"/>
      <c r="H31" s="7"/>
      <c r="I31" s="7"/>
      <c r="J31" s="7"/>
      <c r="K31" s="7">
        <v>1.8749999999999999E-2</v>
      </c>
      <c r="L31" s="7"/>
      <c r="M31" s="7"/>
      <c r="N31" s="7"/>
      <c r="O31" s="48"/>
      <c r="P31" s="46">
        <f>SUM(C31:N31)</f>
        <v>0.55000000000000004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0.36736111111111114</v>
      </c>
      <c r="D34" s="106">
        <f t="shared" ref="D34:P34" si="1">D31-D32-D33</f>
        <v>0.16388888888888889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1.8749999999999999E-2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0.55000000000000004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191</v>
      </c>
      <c r="D36" s="156"/>
      <c r="E36" s="155" t="s">
        <v>190</v>
      </c>
      <c r="F36" s="156"/>
      <c r="G36" s="155" t="s">
        <v>189</v>
      </c>
      <c r="H36" s="156"/>
      <c r="I36" s="155" t="s">
        <v>194</v>
      </c>
      <c r="J36" s="156"/>
      <c r="K36" s="155" t="s">
        <v>185</v>
      </c>
      <c r="L36" s="156"/>
      <c r="M36" s="155" t="s">
        <v>188</v>
      </c>
      <c r="N36" s="156"/>
      <c r="O36" s="151" t="s">
        <v>192</v>
      </c>
      <c r="P36" s="151"/>
    </row>
    <row r="37" spans="2:16" ht="18" customHeight="1" x14ac:dyDescent="0.35">
      <c r="B37" s="153"/>
      <c r="C37" s="155"/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199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200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184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 t="s">
        <v>186</v>
      </c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 t="s">
        <v>193</v>
      </c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1518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1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-162.214</v>
      </c>
      <c r="D72" s="60">
        <v>-165.62</v>
      </c>
      <c r="E72" s="96" t="s">
        <v>118</v>
      </c>
      <c r="F72" s="60">
        <v>19.43</v>
      </c>
      <c r="G72" s="60">
        <v>19.21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-156.50399999999999</v>
      </c>
      <c r="D73" s="60">
        <v>-162.059</v>
      </c>
      <c r="E73" s="98" t="s">
        <v>122</v>
      </c>
      <c r="F73" s="60">
        <v>39.200000000000003</v>
      </c>
      <c r="G73" s="60">
        <v>31.35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-203.89599999999999</v>
      </c>
      <c r="D74" s="60">
        <v>-204.68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-125.733</v>
      </c>
      <c r="D75" s="60">
        <v>-135.58799999999999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30.606999999999999</v>
      </c>
      <c r="D76" s="60">
        <v>27.702999999999999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28.477</v>
      </c>
      <c r="D77" s="60">
        <v>26.498000000000001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23.509</v>
      </c>
      <c r="D78" s="60">
        <v>21.625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21.928000000000001</v>
      </c>
      <c r="D79" s="60">
        <v>20.225000000000001</v>
      </c>
      <c r="E79" s="96" t="s">
        <v>152</v>
      </c>
      <c r="F79" s="60">
        <v>16.100000000000001</v>
      </c>
      <c r="G79" s="60">
        <v>3.6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9.7200000000000001E-6</v>
      </c>
      <c r="D80" s="115">
        <v>9.4199999999999996E-6</v>
      </c>
      <c r="E80" s="98" t="s">
        <v>157</v>
      </c>
      <c r="F80" s="60">
        <v>43.1</v>
      </c>
      <c r="G80" s="60">
        <v>85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183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 t="s">
        <v>205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2025-07-23T21:00:07Z</dcterms:modified>
</cp:coreProperties>
</file>