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FF02864C-A868-43D2-8D68-811DCD440FB7}" xr6:coauthVersionLast="47" xr6:coauthVersionMax="47" xr10:uidLastSave="{00000000-0000-0000-0000-000000000000}"/>
  <bookViews>
    <workbookView xWindow="26616" yWindow="1476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<sst xmlns="http://schemas.openxmlformats.org/spreadsheetml/2006/main" count="204" uniqueCount="189">
  <si>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</si>
  <si>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</si>
  <si>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</si>
  <si>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</si>
  <si>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</si>
  <si>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</si>
  <si>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</si>
  <si>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</si>
  <si>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</si>
  <si>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</si>
  <si>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</si>
  <si>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</si>
  <si>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</si>
  <si>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</si>
  <si>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</si>
  <si>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</si>
  <si>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</si>
  <si>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</si>
  <si>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</si>
  <si>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</si>
  <si>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</si>
  <si>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</si>
  <si>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</si>
  <si>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</si>
  <si>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</si>
  <si>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</si>
  <si>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</si>
  <si>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</si>
  <si>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</si>
  <si>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</si>
  <si>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</si>
  <si>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</si>
  <si>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</si>
  <si>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</si>
  <si>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</si>
  <si>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</si>
  <si>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</si>
  <si>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</si>
  <si>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</si>
  <si>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</si>
  <si>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</si>
  <si>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</si>
  <si>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</si>
  <si>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</si>
  <si>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</si>
  <si>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</si>
  <si>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</si>
  <si>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</si>
  <si>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</si>
  <si>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</si>
  <si>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</si>
  <si>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</si>
  <si>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</si>
  <si>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</si>
  <si>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</si>
  <si>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</si>
  <si>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</si>
  <si>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</si>
  <si>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</si>
  <si>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</si>
  <si>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</si>
  <si>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</si>
  <si>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</si>
  <si>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</si>
  <si>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</si>
  <si>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</si>
  <si>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</si>
  <si>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</si>
  <si>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</si>
  <si>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</si>
  <si>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</si>
  <si>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</si>
  <si>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</si>
  <si>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</si>
  <si>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</si>
  <si>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</si>
  <si>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</si>
  <si>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</si>
  <si>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</si>
  <si>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</si>
  <si>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</si>
  <si>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</si>
  <si>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</si>
  <si>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</si>
  <si>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</si>
  <si>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</si>
  <si>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</si>
  <si>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</si>
  <si>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</si>
  <si>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</si>
  <si>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</si>
  <si>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</si>
  <si>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</si>
  <si>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</si>
  <si>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</si>
  <si>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</si>
  <si>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</si>
  <si>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</si>
  <si>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</si>
  <si>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</si>
  <si>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</si>
  <si>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</si>
  <si>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</si>
  <si>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</si>
  <si>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</si>
  <si>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</si>
  <si>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</si>
  <si>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</si>
  <si>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</si>
  <si>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</si>
  <si>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</si>
  <si>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</si>
  <si>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</si>
  <si>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</si>
  <si>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</si>
  <si>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</si>
  <si>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</si>
  <si>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</si>
  <si>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</si>
  <si>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</si>
  <si>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</si>
  <si>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</si>
  <si>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</si>
  <si>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</si>
  <si>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</si>
  <si>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</si>
  <si>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</si>
  <si>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</si>
  <si>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</si>
  <si>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</si>
  <si>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</si>
  <si>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</si>
  <si>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</si>
  <si>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</si>
  <si>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</si>
  <si>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</si>
  <si>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</si>
  <si>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</si>
  <si>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</si>
  <si>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</si>
  <si>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</si>
  <si>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</si>
  <si>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</si>
  <si>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</si>
  <si>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</si>
  <si>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</si>
  <si>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</si>
  <si>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</si>
  <si>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</si>
  <si>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</si>
  <si>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</si>
  <si>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</si>
  <si>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</si>
  <si>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</si>
  <si>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</si>
  <si>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</si>
  <si>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</si>
  <si>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</si>
  <si>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</si>
  <si>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</si>
  <si>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</si>
  <si>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</si>
  <si>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</si>
  <si>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</si>
  <si>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</si>
  <si>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</si>
  <si>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</si>
  <si>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</si>
  <si>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</si>
  <si>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</si>
  <si>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</si>
  <si>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</si>
  <si>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</si>
  <si>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</si>
  <si>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</si>
  <si>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</si>
  <si>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</si>
  <si>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</si>
  <si>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</si>
  <si>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</si>
  <si>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</si>
  <si>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두원재</t>
    <phoneticPr fontId="3" type="noConversion"/>
  </si>
  <si>
    <t xml:space="preserve">월령 40% 이상으로 방풍막 연결 </t>
    <phoneticPr fontId="3" type="noConversion"/>
  </si>
  <si>
    <t>-</t>
    <phoneticPr fontId="3" type="noConversion"/>
  </si>
  <si>
    <t>ENE</t>
    <phoneticPr fontId="3" type="noConversion"/>
  </si>
  <si>
    <t>N</t>
    <phoneticPr fontId="3" type="noConversion"/>
  </si>
  <si>
    <t>SW</t>
    <phoneticPr fontId="3" type="noConversion"/>
  </si>
  <si>
    <t>[07:45] 짙은 구름과 비로 인한 관측 대기 / [19:50] 관측 종료</t>
    <phoneticPr fontId="3" type="noConversion"/>
  </si>
  <si>
    <t>DS9(영상 확인) 1회꺼짐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</si>
</sst>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3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45860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0.36666666666666664</v>
      </c>
      <c r="D9" s="8" t="s">
        <v>183</v>
      </c>
      <c r="E9" s="8">
        <v>8.8000000000000007</v>
      </c>
      <c r="F9" s="8">
        <v>86.2</v>
      </c>
      <c r="G9" s="36" t="s">
        <v>184</v>
      </c>
      <c r="H9" s="8">
        <v>11.7</v>
      </c>
      <c r="I9" s="36">
        <v>9.1999999999999993</v>
      </c>
      <c r="J9" s="9">
        <f>IF(L9, 1, 0) + IF(M9, 2, 0) + IF(N9, 4, 0) + IF(O9, 8, 0) + IF(P9, 16, 0)</f>
        <v>28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183</v>
      </c>
      <c r="E10" s="8">
        <v>8.6999999999999993</v>
      </c>
      <c r="F10" s="8">
        <v>88.5</v>
      </c>
      <c r="G10" s="36" t="s">
        <v>185</v>
      </c>
      <c r="H10" s="8">
        <v>2.7</v>
      </c>
      <c r="I10" s="11"/>
      <c r="J10" s="9">
        <f>IF(L10, 1, 0) + IF(M10, 2, 0) + IF(N10, 4, 0) + IF(O10, 8, 0) + IF(P10, 16, 0)</f>
        <v>28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0.81666666666666665</v>
      </c>
      <c r="D11" s="15" t="s">
        <v>183</v>
      </c>
      <c r="E11" s="15">
        <v>7.6</v>
      </c>
      <c r="F11" s="15">
        <v>90.3</v>
      </c>
      <c r="G11" s="36" t="s">
        <v>186</v>
      </c>
      <c r="H11" s="15">
        <v>2.6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</v>
      </c>
      <c r="D12" s="19" t="e">
        <f>AVERAGE(D9:D11)</f>
        <v>#DIV/0!</v>
      </c>
      <c r="E12" s="19">
        <f>AVERAGE(E9:E11)</f>
        <v>8.3666666666666671</v>
      </c>
      <c r="F12" s="20">
        <f>AVERAGE(F9:F11)</f>
        <v>88.333333333333329</v>
      </c>
      <c r="G12" s="21"/>
      <c r="H12" s="22">
        <f>AVERAGE(H9:H11)</f>
        <v>5.666666666666667</v>
      </c>
      <c r="I12" s="23"/>
      <c r="J12" s="24">
        <f>AVERAGE(J9:J11)</f>
        <v>22.666666666666668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0.31874999999999998</v>
      </c>
      <c r="D17" s="28">
        <v>0.32013888888888886</v>
      </c>
      <c r="E17" s="28">
        <v>0.82847222222222228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0.83194444444444449</v>
      </c>
    </row>
    <row r="18" spans="2:16" ht="14.1" customHeight="1" x14ac:dyDescent="0.35">
      <c r="B18" s="35" t="s">
        <v>42</v>
      </c>
      <c r="C18" s="27">
        <v>32432</v>
      </c>
      <c r="D18" s="27">
        <v>32433</v>
      </c>
      <c r="E18" s="27">
        <v>32438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32443</v>
      </c>
    </row>
    <row r="19" spans="2:16" ht="14.1" customHeight="1" thickBot="1" x14ac:dyDescent="0.4">
      <c r="B19" s="13" t="s">
        <v>43</v>
      </c>
      <c r="C19" s="29"/>
      <c r="D19" s="27">
        <v>32437</v>
      </c>
      <c r="E19" s="30">
        <v>32442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0.3347222222222222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>
        <v>0.11458333333333333</v>
      </c>
      <c r="O30" s="45"/>
      <c r="P30" s="46">
        <f>SUM(C30:J30,L30:N30)</f>
        <v>0.44930555555555551</v>
      </c>
    </row>
    <row r="31" spans="2:16" ht="14.1" customHeight="1" x14ac:dyDescent="0.35">
      <c r="B31" s="37" t="s">
        <v>169</v>
      </c>
      <c r="C31" s="47">
        <v>0.3347222222222222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>
        <v>0.11458333333333333</v>
      </c>
      <c r="O31" s="48"/>
      <c r="P31" s="46">
        <f>SUM(C31:N31)</f>
        <v>0.44930555555555551</v>
      </c>
    </row>
    <row r="32" spans="2:16" ht="14.1" customHeight="1" x14ac:dyDescent="0.35">
      <c r="B32" s="37" t="s">
        <v>65</v>
      </c>
      <c r="C32" s="49">
        <v>0.3347222222222222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>
        <v>0.11458333333333333</v>
      </c>
      <c r="O32" s="51"/>
      <c r="P32" s="46">
        <f>SUM(C32:N32)</f>
        <v>0.44930555555555551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187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1468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1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-162.4</v>
      </c>
      <c r="D72" s="60">
        <v>-163.42099999999999</v>
      </c>
      <c r="E72" s="96" t="s">
        <v>118</v>
      </c>
      <c r="F72" s="60">
        <v>19.52</v>
      </c>
      <c r="G72" s="60">
        <v>19.3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-156.77199999999999</v>
      </c>
      <c r="D73" s="60">
        <v>-158.72200000000001</v>
      </c>
      <c r="E73" s="98" t="s">
        <v>122</v>
      </c>
      <c r="F73" s="60">
        <v>42.34</v>
      </c>
      <c r="G73" s="60">
        <v>40.96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-203.846</v>
      </c>
      <c r="D74" s="60">
        <v>-204.072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-126.458</v>
      </c>
      <c r="D75" s="60">
        <v>-129.15799999999999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30.975999999999999</v>
      </c>
      <c r="D76" s="60">
        <v>30.18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28.72</v>
      </c>
      <c r="D77" s="60">
        <v>28.239000000000001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23.73</v>
      </c>
      <c r="D78" s="60">
        <v>23.251000000000001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22.143000000000001</v>
      </c>
      <c r="D79" s="60">
        <v>21.724</v>
      </c>
      <c r="E79" s="96" t="s">
        <v>152</v>
      </c>
      <c r="F79" s="60">
        <v>16</v>
      </c>
      <c r="G79" s="60">
        <v>11.9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9.5699999999999999E-6</v>
      </c>
      <c r="D80" s="115">
        <v>9.7200000000000001E-6</v>
      </c>
      <c r="E80" s="98" t="s">
        <v>157</v>
      </c>
      <c r="F80" s="60">
        <v>53.1</v>
      </c>
      <c r="G80" s="60">
        <v>69.7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182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188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2025-07-22T20:09:11Z</dcterms:modified>
</cp:coreProperties>
</file>