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4F369985-BD8F-4355-B901-319DE4054343}" xr6:coauthVersionLast="47" xr6:coauthVersionMax="47" xr10:uidLastSave="{00000000-0000-0000-0000-000000000000}"/>
  <bookViews>
    <workbookView xWindow="24276" yWindow="1116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<sst xmlns="http://schemas.openxmlformats.org/spreadsheetml/2006/main" count="221" uniqueCount="207">
  <si>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</si>
  <si>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</si>
  <si>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</si>
  <si>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</si>
  <si>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</si>
  <si>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</si>
  <si>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</si>
  <si>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</si>
  <si>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</si>
  <si>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</si>
  <si>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</si>
  <si>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</si>
  <si>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</si>
  <si>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</si>
  <si>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</si>
  <si>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</si>
  <si>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</si>
  <si>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</si>
  <si>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</si>
  <si>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</si>
  <si>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</si>
  <si>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</si>
  <si>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</si>
  <si>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</si>
  <si>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</si>
  <si>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</si>
  <si>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</si>
  <si>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</si>
  <si>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</si>
  <si>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</si>
  <si>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</si>
  <si>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</si>
  <si>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</si>
  <si>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</si>
  <si>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</si>
  <si>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</si>
  <si>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</si>
  <si>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</si>
  <si>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</si>
  <si>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</si>
  <si>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</si>
  <si>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</si>
  <si>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</si>
  <si>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</si>
  <si>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</si>
  <si>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</si>
  <si>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</si>
  <si>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</si>
  <si>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</si>
  <si>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</si>
  <si>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</si>
  <si>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</si>
  <si>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</si>
  <si>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</si>
  <si>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</si>
  <si>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</si>
  <si>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</si>
  <si>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</si>
  <si>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</si>
  <si>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</si>
  <si>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</si>
  <si>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</si>
  <si>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</si>
  <si>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</si>
  <si>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</si>
  <si>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</si>
  <si>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</si>
  <si>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</si>
  <si>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</si>
  <si>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</si>
  <si>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</si>
  <si>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</si>
  <si>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</si>
  <si>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</si>
  <si>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</si>
  <si>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</si>
  <si>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</si>
  <si>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</si>
  <si>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</si>
  <si>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</si>
  <si>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</si>
  <si>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</si>
  <si>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</si>
  <si>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</si>
  <si>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</si>
  <si>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</si>
  <si>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</si>
  <si>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</si>
  <si>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</si>
  <si>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</si>
  <si>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</si>
  <si>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</si>
  <si>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</si>
  <si>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</si>
  <si>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</si>
  <si>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</si>
  <si>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</si>
  <si>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</si>
  <si>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</si>
  <si>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</si>
  <si>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</si>
  <si>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</si>
  <si>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</si>
  <si>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</si>
  <si>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</si>
  <si>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</si>
  <si>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</si>
  <si>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</si>
  <si>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</si>
  <si>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</si>
  <si>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</si>
  <si>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</si>
  <si>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</si>
  <si>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</si>
  <si>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</si>
  <si>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</si>
  <si>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</si>
  <si>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</si>
  <si>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</si>
  <si>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</si>
  <si>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</si>
  <si>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</si>
  <si>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</si>
  <si>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</si>
  <si>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</si>
  <si>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</si>
  <si>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</si>
  <si>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</si>
  <si>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</si>
  <si>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</si>
  <si>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</si>
  <si>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</si>
  <si>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</si>
  <si>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</si>
  <si>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</si>
  <si>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</si>
  <si>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</si>
  <si>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</si>
  <si>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</si>
  <si>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</si>
  <si>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</si>
  <si>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</si>
  <si>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</si>
  <si>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</si>
  <si>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</si>
  <si>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</si>
  <si>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</si>
  <si>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</si>
  <si>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</si>
  <si>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</si>
  <si>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</si>
  <si>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</si>
  <si>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</si>
  <si>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</si>
  <si>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</si>
  <si>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</si>
  <si>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</si>
  <si>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</si>
  <si>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</si>
  <si>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</si>
  <si>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</si>
  <si>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</si>
  <si>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</si>
  <si>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</si>
  <si>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</si>
  <si>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</si>
  <si>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</si>
  <si>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</si>
  <si>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</si>
  <si>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</si>
  <si>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</si>
  <si>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</si>
  <si>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</si>
  <si>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</si>
  <si>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</si>
  <si>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</si>
  <si>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</si>
  <si>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</si>
  <si>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</si>
  <si>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</si>
  <si>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</si>
  <si>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</si>
  <si>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</si>
  <si>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D_030543</t>
    <phoneticPr fontId="3" type="noConversion"/>
  </si>
  <si>
    <t>D_030543 돔셔터가 멈춰서 돔에 가려짐 / 재실행 후 바로 망원경이 멈춤 / 다시 재실행 후 돔이 멈춤 / 초기화 후 정상화됨</t>
    <phoneticPr fontId="3" type="noConversion"/>
  </si>
  <si>
    <t>M_030553-030554:N</t>
    <phoneticPr fontId="3" type="noConversion"/>
  </si>
  <si>
    <t>M_030601-030602:T</t>
    <phoneticPr fontId="3" type="noConversion"/>
  </si>
  <si>
    <t>M_030678-030679:M</t>
    <phoneticPr fontId="3" type="noConversion"/>
  </si>
  <si>
    <t>BLG-DEEPS</t>
    <phoneticPr fontId="3" type="noConversion"/>
  </si>
  <si>
    <t>T_030783</t>
    <phoneticPr fontId="3" type="noConversion"/>
  </si>
  <si>
    <t>E_030820</t>
    <phoneticPr fontId="3" type="noConversion"/>
  </si>
  <si>
    <t>KSP</t>
    <phoneticPr fontId="3" type="noConversion"/>
  </si>
  <si>
    <t>E_030853</t>
    <phoneticPr fontId="3" type="noConversion"/>
  </si>
  <si>
    <t>DS9(영상 확인) 2회꺼짐</t>
    <phoneticPr fontId="3" type="noConversion"/>
  </si>
  <si>
    <t>SE</t>
    <phoneticPr fontId="3" type="noConversion"/>
  </si>
  <si>
    <t>NE</t>
    <phoneticPr fontId="3" type="noConversion"/>
  </si>
  <si>
    <t>S</t>
    <phoneticPr fontId="3" type="noConversion"/>
  </si>
  <si>
    <t>TMT</t>
    <phoneticPr fontId="3" type="noConversion"/>
  </si>
  <si>
    <t>HA limit으로 BLG #227/230-231/236/238~240/314-315/317-328 스킵 함</t>
    <phoneticPr fontId="3" type="noConversion"/>
  </si>
  <si>
    <t>월령 40% 이상으로 방풍막 연결, 1번 2회 / 2번 1회</t>
    <phoneticPr fontId="3" type="noConversion"/>
  </si>
  <si>
    <t>7s/24k 11s/25k 15s/25k 19s/22k</t>
    <phoneticPr fontId="3" type="noConversion"/>
  </si>
  <si>
    <t>9s/25k 12s/25k 16s/25k 21s/27k</t>
    <phoneticPr fontId="3" type="noConversion"/>
  </si>
  <si>
    <t>47s/29k 32s/29k 22s/28k 14s/29k</t>
    <phoneticPr fontId="3" type="noConversion"/>
  </si>
  <si>
    <t>26s/25k 12s/29k 7s/25k</t>
    <phoneticPr fontId="3" type="noConversion"/>
  </si>
  <si>
    <t>L_030864-030866</t>
    <phoneticPr fontId="3" type="noConversion"/>
  </si>
  <si>
    <t>E_030820/E_030853 뿌옇게 밝은 부분 보임, KSP ZN584-1관측할 때 나타남 / 달과 가장 가까운 천체라 관련이 있지않을까 추측</t>
    <phoneticPr fontId="3" type="noConversion"/>
  </si>
  <si>
    <t>T_030783 HA limit으로 망원경이 멈추면서 별이 흐름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</si>
</sst>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0" sqref="D8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192">
        <v>1.9</v>
      </c>
      <c r="E9" s="8">
        <v>5.8</v>
      </c>
      <c r="F9" s="8">
        <v>32.1</v>
      </c>
      <c r="G9" s="36" t="s">
        <v>194</v>
      </c>
      <c r="H9" s="8">
        <v>1.6</v>
      </c>
      <c r="I9" s="36">
        <v>65.900000000000006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7.7</v>
      </c>
      <c r="F10" s="8">
        <v>15.2</v>
      </c>
      <c r="G10" s="36" t="s">
        <v>195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1.5</v>
      </c>
      <c r="E11" s="15">
        <v>8.9</v>
      </c>
      <c r="F11" s="15">
        <v>7.4</v>
      </c>
      <c r="G11" s="36" t="s">
        <v>196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24.453472222222224</v>
      </c>
      <c r="D12" s="19">
        <f>AVERAGE(D9:D11)</f>
        <v>1.5666666666666667</v>
      </c>
      <c r="E12" s="19">
        <f>AVERAGE(E9:E11)</f>
        <v>7.4666666666666659</v>
      </c>
      <c r="F12" s="20">
        <f>AVERAGE(F9:F11)</f>
        <v>18.233333333333331</v>
      </c>
      <c r="G12" s="21"/>
      <c r="H12" s="22">
        <f>AVERAGE(H9:H11)</f>
        <v>1.4333333333333333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188</v>
      </c>
      <c r="G16" s="27" t="s">
        <v>181</v>
      </c>
      <c r="H16" s="27" t="s">
        <v>191</v>
      </c>
      <c r="I16" s="113" t="s">
        <v>197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0.30555555555555558</v>
      </c>
      <c r="D17" s="28">
        <v>0.30625000000000002</v>
      </c>
      <c r="E17" s="28">
        <v>0.33124999999999999</v>
      </c>
      <c r="F17" s="28">
        <v>0.34305555555555556</v>
      </c>
      <c r="G17" s="28">
        <v>0.36458333333333331</v>
      </c>
      <c r="H17" s="28">
        <v>0.71944444444444444</v>
      </c>
      <c r="I17" s="28">
        <v>0.82638888888888884</v>
      </c>
      <c r="J17" s="28">
        <v>0.84861111111111109</v>
      </c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30529</v>
      </c>
      <c r="D18" s="27">
        <v>30530</v>
      </c>
      <c r="E18" s="27">
        <v>30543</v>
      </c>
      <c r="F18" s="27">
        <v>30544</v>
      </c>
      <c r="G18" s="27">
        <v>30558</v>
      </c>
      <c r="H18" s="27">
        <v>30788</v>
      </c>
      <c r="I18" s="27">
        <v>30856</v>
      </c>
      <c r="J18" s="27">
        <v>30868</v>
      </c>
      <c r="K18" s="27"/>
      <c r="L18" s="27"/>
      <c r="M18" s="27"/>
      <c r="N18" s="27"/>
      <c r="O18" s="27"/>
      <c r="P18" s="114">
        <v>30881</v>
      </c>
    </row>
    <row r="19" spans="2:16" ht="14.1" customHeight="1" thickBot="1" x14ac:dyDescent="0.4">
      <c r="B19" s="13" t="s">
        <v>43</v>
      </c>
      <c r="C19" s="29"/>
      <c r="D19" s="27">
        <v>30542</v>
      </c>
      <c r="E19" s="30">
        <v>30543</v>
      </c>
      <c r="F19" s="30">
        <v>30557</v>
      </c>
      <c r="G19" s="30">
        <v>30787</v>
      </c>
      <c r="H19" s="30">
        <v>30855</v>
      </c>
      <c r="I19" s="30">
        <v>30867</v>
      </c>
      <c r="J19" s="30">
        <v>30880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</v>
      </c>
      <c r="F20" s="33">
        <f>IF(ISNUMBER(F18),F19-F18+1,"")</f>
        <v>14</v>
      </c>
      <c r="G20" s="33">
        <f>IF(ISNUMBER(G18),G19-G18+1,"")</f>
        <v>230</v>
      </c>
      <c r="H20" s="33">
        <f>IF(ISNUMBER(H18),H19-H18+1,"")</f>
        <v>68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0.32222222222222224</v>
      </c>
      <c r="D24" s="102">
        <v>0.32500000000000001</v>
      </c>
      <c r="E24" s="109" t="s">
        <v>177</v>
      </c>
      <c r="F24" s="164" t="s">
        <v>200</v>
      </c>
      <c r="G24" s="164"/>
      <c r="H24" s="164"/>
      <c r="I24" s="164"/>
      <c r="J24" s="102">
        <v>0.84861111111111109</v>
      </c>
      <c r="K24" s="102">
        <v>0.8520833333333333</v>
      </c>
      <c r="L24" s="36" t="s">
        <v>175</v>
      </c>
      <c r="M24" s="164" t="s">
        <v>202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0.32569444444444445</v>
      </c>
      <c r="D26" s="102">
        <v>0.32916666666666666</v>
      </c>
      <c r="E26" s="109" t="s">
        <v>164</v>
      </c>
      <c r="F26" s="164" t="s">
        <v>201</v>
      </c>
      <c r="G26" s="164"/>
      <c r="H26" s="164"/>
      <c r="I26" s="164"/>
      <c r="J26" s="102">
        <v>0.85347222222222219</v>
      </c>
      <c r="K26" s="102">
        <v>0.8569444444444444</v>
      </c>
      <c r="L26" s="36" t="s">
        <v>176</v>
      </c>
      <c r="M26" s="164" t="s">
        <v>203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0.35347222222222224</v>
      </c>
      <c r="D30" s="43">
        <v>0.1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0.45347222222222228</v>
      </c>
    </row>
    <row r="31" spans="2:16" ht="14.1" customHeight="1" x14ac:dyDescent="0.35">
      <c r="B31" s="37" t="s">
        <v>169</v>
      </c>
      <c r="C31" s="47">
        <v>0.36666666666666664</v>
      </c>
      <c r="D31" s="7">
        <v>0.10694444444444444</v>
      </c>
      <c r="E31" s="7"/>
      <c r="F31" s="7"/>
      <c r="G31" s="7">
        <v>2.1527777777777778E-2</v>
      </c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0.51388888888888884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0.36666666666666664</v>
      </c>
      <c r="D34" s="106">
        <f t="shared" ref="D34:P34" si="1">D31-D32-D33</f>
        <v>0.10694444444444444</v>
      </c>
      <c r="E34" s="106">
        <f t="shared" si="1"/>
        <v>0</v>
      </c>
      <c r="F34" s="106">
        <f t="shared" si="1"/>
        <v>0</v>
      </c>
      <c r="G34" s="106">
        <f t="shared" si="1"/>
        <v>2.1527777777777778E-2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0.51388888888888884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185</v>
      </c>
      <c r="F36" s="155"/>
      <c r="G36" s="154" t="s">
        <v>186</v>
      </c>
      <c r="H36" s="155"/>
      <c r="I36" s="154" t="s">
        <v>187</v>
      </c>
      <c r="J36" s="155"/>
      <c r="K36" s="154" t="s">
        <v>189</v>
      </c>
      <c r="L36" s="155"/>
      <c r="M36" s="154" t="s">
        <v>190</v>
      </c>
      <c r="N36" s="155"/>
      <c r="O36" s="150" t="s">
        <v>192</v>
      </c>
      <c r="P36" s="150"/>
    </row>
    <row r="37" spans="2:16" ht="18" customHeight="1" x14ac:dyDescent="0.35">
      <c r="B37" s="152"/>
      <c r="C37" s="154" t="s">
        <v>204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538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-162.24100000000001</v>
      </c>
      <c r="D72" s="60">
        <v>-164.46899999999999</v>
      </c>
      <c r="E72" s="96" t="s">
        <v>118</v>
      </c>
      <c r="F72" s="60">
        <v>20.07</v>
      </c>
      <c r="G72" s="60">
        <v>19.36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-156.333</v>
      </c>
      <c r="D73" s="60">
        <v>-160.46799999999999</v>
      </c>
      <c r="E73" s="98" t="s">
        <v>122</v>
      </c>
      <c r="F73" s="60">
        <v>34.090000000000003</v>
      </c>
      <c r="G73" s="60">
        <v>17.440000000000001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-203.869</v>
      </c>
      <c r="D74" s="60">
        <v>-204.14699999999999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-125.074</v>
      </c>
      <c r="D75" s="60">
        <v>-132.40799999999999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30.698</v>
      </c>
      <c r="D76" s="60">
        <v>29.035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28.795999999999999</v>
      </c>
      <c r="D77" s="60">
        <v>27.391999999999999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23.831</v>
      </c>
      <c r="D78" s="60">
        <v>22.498000000000001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22.276</v>
      </c>
      <c r="D79" s="60">
        <v>21.077999999999999</v>
      </c>
      <c r="E79" s="96" t="s">
        <v>152</v>
      </c>
      <c r="F79" s="60">
        <v>15.8</v>
      </c>
      <c r="G79" s="60">
        <v>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9.5200000000000003E-6</v>
      </c>
      <c r="D80" s="115">
        <v>9.2499999999999995E-6</v>
      </c>
      <c r="E80" s="98" t="s">
        <v>157</v>
      </c>
      <c r="F80" s="60">
        <v>45.4</v>
      </c>
      <c r="G80" s="60">
        <v>23.4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2025-07-16T20:59:25Z</dcterms:modified>
</cp:coreProperties>
</file>