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7\"/>
    </mc:Choice>
  </mc:AlternateContent>
  <xr:revisionPtr revIDLastSave="0" documentId="13_ncr:1_{578B21F3-4BD0-4B7D-A86C-32E3CF84A22C}" xr6:coauthVersionLast="47" xr6:coauthVersionMax="47" xr10:uidLastSave="{00000000-0000-0000-0000-000000000000}"/>
  <bookViews>
    <workbookView xWindow="25632" yWindow="15024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<sst xmlns="http://schemas.openxmlformats.org/spreadsheetml/2006/main" count="225" uniqueCount="206">
  <si>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</si>
  <si>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</si>
  <si>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</si>
  <si>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</si>
  <si>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</si>
  <si>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</si>
  <si>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</si>
  <si>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</si>
  <si>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</si>
  <si>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</si>
  <si>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</si>
  <si>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</si>
  <si>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</si>
  <si>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</si>
  <si>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</si>
  <si>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</si>
  <si>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</si>
  <si>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</si>
  <si>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</si>
  <si>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</si>
  <si>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</si>
  <si>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</si>
  <si>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</si>
  <si>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</si>
  <si>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</si>
  <si>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</si>
  <si>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</si>
  <si>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</si>
  <si>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</si>
  <si>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</si>
  <si>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</si>
  <si>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</si>
  <si>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</si>
  <si>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</si>
  <si>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</si>
  <si>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</si>
  <si>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</si>
  <si>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</si>
  <si>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</si>
  <si>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</si>
  <si>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</si>
  <si>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</si>
  <si>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</si>
  <si>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</si>
  <si>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</si>
  <si>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</si>
  <si>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</si>
  <si>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</si>
  <si>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</si>
  <si>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</si>
  <si>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</si>
  <si>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</si>
  <si>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</si>
  <si>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</si>
  <si>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</si>
  <si>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</si>
  <si>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</si>
  <si>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</si>
  <si>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</si>
  <si>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</si>
  <si>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</si>
  <si>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</si>
  <si>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</si>
  <si>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</si>
  <si>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</si>
  <si>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</si>
  <si>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</si>
  <si>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</si>
  <si>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</si>
  <si>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</si>
  <si>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</si>
  <si>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</si>
  <si>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</si>
  <si>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</si>
  <si>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</si>
  <si>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</si>
  <si>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</si>
  <si>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</si>
  <si>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</si>
  <si>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</si>
  <si>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</si>
  <si>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</si>
  <si>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</si>
  <si>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</si>
  <si>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</si>
  <si>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</si>
  <si>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</si>
  <si>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</si>
  <si>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</si>
  <si>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</si>
  <si>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</si>
  <si>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</si>
  <si>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</si>
  <si>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</si>
  <si>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</si>
  <si>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</si>
  <si>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</si>
  <si>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</si>
  <si>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</si>
  <si>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</si>
  <si>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</si>
  <si>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</si>
  <si>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</si>
  <si>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</si>
  <si>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</si>
  <si>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</si>
  <si>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</si>
  <si>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</si>
  <si>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</si>
  <si>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</si>
  <si>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</si>
  <si>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</si>
  <si>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</si>
  <si>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</si>
  <si>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</si>
  <si>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</si>
  <si>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</si>
  <si>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</si>
  <si>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</si>
  <si>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</si>
  <si>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</si>
  <si>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</si>
  <si>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</si>
  <si>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</si>
  <si>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</si>
  <si>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</si>
  <si>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</si>
  <si>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</si>
  <si>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</si>
  <si>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</si>
  <si>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</si>
  <si>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</si>
  <si>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</si>
  <si>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</si>
  <si>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</si>
  <si>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</si>
  <si>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</si>
  <si>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</si>
  <si>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</si>
  <si>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</si>
  <si>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</si>
  <si>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</si>
  <si>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</si>
  <si>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</si>
  <si>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</si>
  <si>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</si>
  <si>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</si>
  <si>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</si>
  <si>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</si>
  <si>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</si>
  <si>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</si>
  <si>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</si>
  <si>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</si>
  <si>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</si>
  <si>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</si>
  <si>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</si>
  <si>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</si>
  <si>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</si>
  <si>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</si>
  <si>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</si>
  <si>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</si>
  <si>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</si>
  <si>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</si>
  <si>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</si>
  <si>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</si>
  <si>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</si>
  <si>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</si>
  <si>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</si>
  <si>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</si>
  <si>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</si>
  <si>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</si>
  <si>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</si>
  <si>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</si>
  <si>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</si>
  <si>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</si>
  <si>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</si>
  <si>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</si>
  <si>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</si>
  <si>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</si>
  <si>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</si>
  <si>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</si>
  <si>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</si>
  <si>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TMT</t>
    <phoneticPr fontId="3" type="noConversion"/>
  </si>
  <si>
    <t>-</t>
    <phoneticPr fontId="3" type="noConversion"/>
  </si>
  <si>
    <t>SW</t>
    <phoneticPr fontId="3" type="noConversion"/>
  </si>
  <si>
    <t>월령 40% 이상으로 방풍막 연결</t>
    <phoneticPr fontId="3" type="noConversion"/>
  </si>
  <si>
    <t>NE</t>
    <phoneticPr fontId="3" type="noConversion"/>
  </si>
  <si>
    <t>ENG-KSP</t>
    <phoneticPr fontId="3" type="noConversion"/>
  </si>
  <si>
    <t>두원재</t>
    <phoneticPr fontId="3" type="noConversion"/>
  </si>
  <si>
    <t>M_029350:K</t>
    <phoneticPr fontId="3" type="noConversion"/>
  </si>
  <si>
    <t>T_029360</t>
    <phoneticPr fontId="3" type="noConversion"/>
  </si>
  <si>
    <t>M_029351</t>
    <phoneticPr fontId="3" type="noConversion"/>
  </si>
  <si>
    <t>T_029360 HA limit으로 망원경이 멈추면서 별이 흐름</t>
    <phoneticPr fontId="3" type="noConversion"/>
  </si>
  <si>
    <t>I_029185</t>
    <phoneticPr fontId="3" type="noConversion"/>
  </si>
  <si>
    <t>I_029185 filter R와 초점 값 누락 됨</t>
    <phoneticPr fontId="3" type="noConversion"/>
  </si>
  <si>
    <t>I-BAND 촬영함</t>
    <phoneticPr fontId="3" type="noConversion"/>
  </si>
  <si>
    <t>C_029227-029268</t>
    <phoneticPr fontId="3" type="noConversion"/>
  </si>
  <si>
    <t>C_029330-029360</t>
    <phoneticPr fontId="3" type="noConversion"/>
  </si>
  <si>
    <t>I_029182</t>
    <phoneticPr fontId="3" type="noConversion"/>
  </si>
  <si>
    <t>I_029182 노출시간 0s로 잘못 입력</t>
    <phoneticPr fontId="3" type="noConversion"/>
  </si>
  <si>
    <t>[11:35] 짙은 구름으로 인한 관측 중단 / [16:15] 관측 재개</t>
    <phoneticPr fontId="3" type="noConversion"/>
  </si>
  <si>
    <t>[10:15] 짙은 구름으로 인한 관측 중단 / [10:50] 관측 재개</t>
    <phoneticPr fontId="3" type="noConversion"/>
  </si>
  <si>
    <t>[18:00] 짙은 구름으로 인한 관측 중단 / [18:40] 관측 재개</t>
    <phoneticPr fontId="3" type="noConversion"/>
  </si>
  <si>
    <t>DS9(영상 확인) 1회꺼짐</t>
    <phoneticPr fontId="3" type="noConversion"/>
  </si>
  <si>
    <t>[20:05] 짙은 구름으로 인한 관측 종료 / 오전  flat 건너뜀</t>
    <phoneticPr fontId="3" type="noConversion"/>
  </si>
  <si>
    <t>13s/22k 18s/22k 24s/21k 32s/20k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</si>
</sst>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" zoomScale="145" zoomScaleNormal="145" workbookViewId="0">
      <selection activeCell="G78" sqref="G78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45849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50.471698113207552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188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0.36319444444444443</v>
      </c>
      <c r="D9" s="8">
        <v>2.2000000000000002</v>
      </c>
      <c r="E9" s="8">
        <v>4.9000000000000004</v>
      </c>
      <c r="F9" s="8">
        <v>69.8</v>
      </c>
      <c r="G9" s="36" t="s">
        <v>186</v>
      </c>
      <c r="H9" s="8">
        <v>1.7</v>
      </c>
      <c r="I9" s="36">
        <v>99.2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 t="s">
        <v>183</v>
      </c>
      <c r="E10" s="8">
        <v>5.4</v>
      </c>
      <c r="F10" s="8">
        <v>75.099999999999994</v>
      </c>
      <c r="G10" s="36" t="s">
        <v>184</v>
      </c>
      <c r="H10" s="8">
        <v>3.1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0.81874999999999998</v>
      </c>
      <c r="D11" s="15">
        <v>1.8</v>
      </c>
      <c r="E11" s="15">
        <v>4</v>
      </c>
      <c r="F11" s="15">
        <v>79.900000000000006</v>
      </c>
      <c r="G11" s="36" t="s">
        <v>186</v>
      </c>
      <c r="H11" s="15">
        <v>0.9</v>
      </c>
      <c r="I11" s="16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24.455555555555556</v>
      </c>
      <c r="D12" s="19">
        <f>AVERAGE(D9:D11)</f>
        <v>2</v>
      </c>
      <c r="E12" s="19">
        <f>AVERAGE(E9:E11)</f>
        <v>4.7666666666666666</v>
      </c>
      <c r="F12" s="20">
        <f>AVERAGE(F9:F11)</f>
        <v>74.933333333333323</v>
      </c>
      <c r="G12" s="21"/>
      <c r="H12" s="22">
        <f>AVERAGE(H9:H11)</f>
        <v>1.9000000000000001</v>
      </c>
      <c r="I12" s="23"/>
      <c r="J12" s="24">
        <f>AVERAGE(J9:J11)</f>
        <v>3.3333333333333335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180</v>
      </c>
      <c r="G16" s="27" t="s">
        <v>181</v>
      </c>
      <c r="H16" s="27" t="s">
        <v>187</v>
      </c>
      <c r="I16" s="113" t="s">
        <v>182</v>
      </c>
      <c r="J16" s="113" t="s">
        <v>180</v>
      </c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0.30208333333333331</v>
      </c>
      <c r="D17" s="28">
        <v>0.30277777777777776</v>
      </c>
      <c r="E17" s="28">
        <v>0.33680555555555558</v>
      </c>
      <c r="F17" s="28">
        <v>0.54791666666666672</v>
      </c>
      <c r="G17" s="28">
        <v>0.68125000000000002</v>
      </c>
      <c r="H17" s="28">
        <v>0.73333333333333328</v>
      </c>
      <c r="I17" s="28">
        <v>0.82499999999999996</v>
      </c>
      <c r="J17" s="28">
        <v>0.8569444444444444</v>
      </c>
      <c r="K17" s="28"/>
      <c r="L17" s="28"/>
      <c r="M17" s="28"/>
      <c r="N17" s="28"/>
      <c r="O17" s="28"/>
      <c r="P17" s="28">
        <v>0.86111111111111116</v>
      </c>
    </row>
    <row r="18" spans="2:16" ht="14.1" customHeight="1" x14ac:dyDescent="0.35">
      <c r="B18" s="35" t="s">
        <v>42</v>
      </c>
      <c r="C18" s="27">
        <v>29176</v>
      </c>
      <c r="D18" s="27">
        <v>29177</v>
      </c>
      <c r="E18" s="27">
        <v>29189</v>
      </c>
      <c r="F18" s="27">
        <v>29269</v>
      </c>
      <c r="G18" s="27">
        <v>29333</v>
      </c>
      <c r="H18" s="27">
        <v>29365</v>
      </c>
      <c r="I18" s="27">
        <v>29404</v>
      </c>
      <c r="J18" s="27">
        <v>29411</v>
      </c>
      <c r="K18" s="27"/>
      <c r="L18" s="27"/>
      <c r="M18" s="27"/>
      <c r="N18" s="27"/>
      <c r="O18" s="27"/>
      <c r="P18" s="114">
        <v>29416</v>
      </c>
    </row>
    <row r="19" spans="2:16" ht="14.1" customHeight="1" thickBot="1" x14ac:dyDescent="0.4">
      <c r="B19" s="13" t="s">
        <v>43</v>
      </c>
      <c r="C19" s="29"/>
      <c r="D19" s="27">
        <v>29188</v>
      </c>
      <c r="E19" s="30">
        <v>29268</v>
      </c>
      <c r="F19" s="30">
        <v>29332</v>
      </c>
      <c r="G19" s="30">
        <v>29364</v>
      </c>
      <c r="H19" s="30">
        <v>29403</v>
      </c>
      <c r="I19" s="30">
        <v>29410</v>
      </c>
      <c r="J19" s="30">
        <v>29415</v>
      </c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12</v>
      </c>
      <c r="E20" s="33">
        <f>IF(ISNUMBER(E18),E19-E18+1,"")</f>
        <v>80</v>
      </c>
      <c r="F20" s="33">
        <f>IF(ISNUMBER(F18),F19-F18+1,"")</f>
        <v>64</v>
      </c>
      <c r="G20" s="33">
        <f>IF(ISNUMBER(G18),G19-G18+1,"")</f>
        <v>32</v>
      </c>
      <c r="H20" s="33">
        <f>IF(ISNUMBER(H18),H19-H18+1,"")</f>
        <v>39</v>
      </c>
      <c r="I20" s="33">
        <f t="shared" ref="I20:O20" si="0">IF(ISNUMBER(I18),I19-I18+1,"")</f>
        <v>7</v>
      </c>
      <c r="J20" s="33">
        <f t="shared" si="0"/>
        <v>5</v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 t="s">
        <v>183</v>
      </c>
      <c r="D23" s="112" t="s">
        <v>183</v>
      </c>
      <c r="E23" s="36" t="s">
        <v>48</v>
      </c>
      <c r="F23" s="154" t="s">
        <v>183</v>
      </c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02"/>
      <c r="D24" s="102"/>
      <c r="E24" s="109" t="s">
        <v>177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>
        <v>0.32500000000000001</v>
      </c>
      <c r="D25" s="112">
        <v>0.32777777777777778</v>
      </c>
      <c r="E25" s="109" t="s">
        <v>170</v>
      </c>
      <c r="F25" s="154" t="s">
        <v>205</v>
      </c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2"/>
      <c r="D26" s="102"/>
      <c r="E26" s="109" t="s">
        <v>164</v>
      </c>
      <c r="F26" s="154"/>
      <c r="G26" s="154"/>
      <c r="H26" s="154"/>
      <c r="I26" s="154"/>
      <c r="J26" s="102"/>
      <c r="K26" s="102"/>
      <c r="L26" s="36" t="s">
        <v>176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0.36875000000000002</v>
      </c>
      <c r="D30" s="43"/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>
        <v>8.6805555555555552E-2</v>
      </c>
      <c r="P30" s="46">
        <f>SUM(C30:J30,L30:N30)</f>
        <v>0.36875000000000002</v>
      </c>
    </row>
    <row r="31" spans="2:16" ht="14.1" customHeight="1" x14ac:dyDescent="0.35">
      <c r="B31" s="37" t="s">
        <v>169</v>
      </c>
      <c r="C31" s="47">
        <v>0.43055555555555558</v>
      </c>
      <c r="D31" s="7"/>
      <c r="E31" s="7"/>
      <c r="F31" s="7"/>
      <c r="G31" s="7"/>
      <c r="H31" s="7"/>
      <c r="I31" s="7"/>
      <c r="J31" s="7"/>
      <c r="K31" s="7">
        <v>1.1111111111111112E-2</v>
      </c>
      <c r="L31" s="7"/>
      <c r="M31" s="7"/>
      <c r="N31" s="7"/>
      <c r="O31" s="48">
        <v>9.166666666666666E-2</v>
      </c>
      <c r="P31" s="46">
        <f>SUM(C31:N31)</f>
        <v>0.44166666666666671</v>
      </c>
    </row>
    <row r="32" spans="2:16" ht="14.1" customHeight="1" x14ac:dyDescent="0.35">
      <c r="B32" s="37" t="s">
        <v>65</v>
      </c>
      <c r="C32" s="49">
        <v>0.21875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>
        <v>2.7777777777777776E-2</v>
      </c>
      <c r="P32" s="46">
        <f>SUM(C32:N32)</f>
        <v>0.21875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0.21180555555555558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1.1111111111111112E-2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0.22291666666666671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198</v>
      </c>
      <c r="D36" s="145"/>
      <c r="E36" s="144" t="s">
        <v>193</v>
      </c>
      <c r="F36" s="145"/>
      <c r="G36" s="144" t="s">
        <v>196</v>
      </c>
      <c r="H36" s="145"/>
      <c r="I36" s="144" t="s">
        <v>197</v>
      </c>
      <c r="J36" s="145"/>
      <c r="K36" s="144" t="s">
        <v>189</v>
      </c>
      <c r="L36" s="145"/>
      <c r="M36" s="144" t="s">
        <v>191</v>
      </c>
      <c r="N36" s="145"/>
      <c r="O36" s="117" t="s">
        <v>190</v>
      </c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199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194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 t="s">
        <v>201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 t="s">
        <v>200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9" t="s">
        <v>202</v>
      </c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1"/>
    </row>
    <row r="49" spans="2:16" ht="14.1" customHeight="1" x14ac:dyDescent="0.35">
      <c r="B49" s="169" t="s">
        <v>192</v>
      </c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1" t="s">
        <v>204</v>
      </c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2" t="s">
        <v>195</v>
      </c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2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8" t="s">
        <v>167</v>
      </c>
      <c r="C53" s="189"/>
      <c r="D53" s="111"/>
      <c r="E53" s="111"/>
      <c r="F53" s="111"/>
      <c r="G53" s="190"/>
      <c r="H53" s="189"/>
      <c r="I53" s="189"/>
      <c r="J53" s="189"/>
      <c r="K53" s="189"/>
      <c r="L53" s="189"/>
      <c r="M53" s="189"/>
      <c r="N53" s="189"/>
      <c r="O53" s="189"/>
      <c r="P53" s="191"/>
    </row>
    <row r="54" spans="2:16" ht="14.1" customHeight="1" thickTop="1" thickBot="1" x14ac:dyDescent="0.4">
      <c r="B54" s="183" t="s">
        <v>179</v>
      </c>
      <c r="C54" s="184"/>
      <c r="D54" s="184"/>
      <c r="E54" s="184"/>
      <c r="F54" s="108">
        <v>1396</v>
      </c>
      <c r="G54" s="185"/>
      <c r="H54" s="186"/>
      <c r="I54" s="186"/>
      <c r="J54" s="186"/>
      <c r="K54" s="186"/>
      <c r="L54" s="186"/>
      <c r="M54" s="186"/>
      <c r="N54" s="186"/>
      <c r="O54" s="186"/>
      <c r="P54" s="187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2" t="s">
        <v>76</v>
      </c>
      <c r="C59" s="161"/>
      <c r="D59" s="58">
        <v>7</v>
      </c>
      <c r="E59" s="172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2" t="s">
        <v>81</v>
      </c>
      <c r="C60" s="161"/>
      <c r="D60" s="58" t="b">
        <v>1</v>
      </c>
      <c r="E60" s="172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2" t="s">
        <v>86</v>
      </c>
      <c r="C61" s="161"/>
      <c r="D61" s="58" t="b">
        <v>1</v>
      </c>
      <c r="E61" s="172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2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2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2" t="s">
        <v>98</v>
      </c>
      <c r="F64" s="161"/>
      <c r="G64" s="58" t="b">
        <v>1</v>
      </c>
      <c r="H64" s="67"/>
      <c r="I64" s="68"/>
      <c r="J64" s="69"/>
      <c r="K64" s="179" t="s">
        <v>99</v>
      </c>
      <c r="L64" s="180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2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3" t="s">
        <v>105</v>
      </c>
      <c r="C69" s="173"/>
      <c r="D69" s="77"/>
      <c r="E69" s="77"/>
      <c r="F69" s="175" t="s">
        <v>106</v>
      </c>
      <c r="G69" s="177" t="s">
        <v>107</v>
      </c>
      <c r="H69" s="77"/>
      <c r="I69" s="173" t="s">
        <v>108</v>
      </c>
      <c r="J69" s="173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4"/>
      <c r="C70" s="174"/>
      <c r="D70" s="81"/>
      <c r="E70" s="82"/>
      <c r="F70" s="176"/>
      <c r="G70" s="178"/>
      <c r="H70" s="83"/>
      <c r="I70" s="174"/>
      <c r="J70" s="174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-162.18600000000001</v>
      </c>
      <c r="D72" s="60">
        <v>-164.61699999999999</v>
      </c>
      <c r="E72" s="96" t="s">
        <v>118</v>
      </c>
      <c r="F72" s="60">
        <v>19.64</v>
      </c>
      <c r="G72" s="60">
        <v>19.97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-156.26499999999999</v>
      </c>
      <c r="D73" s="60">
        <v>-160.64400000000001</v>
      </c>
      <c r="E73" s="98" t="s">
        <v>122</v>
      </c>
      <c r="F73" s="60">
        <v>34.549999999999997</v>
      </c>
      <c r="G73" s="60">
        <v>34.67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-203.93100000000001</v>
      </c>
      <c r="D74" s="60">
        <v>-204.27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-125.33499999999999</v>
      </c>
      <c r="D75" s="60">
        <v>-132.584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30.687999999999999</v>
      </c>
      <c r="D76" s="60">
        <v>28.977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28.603999999999999</v>
      </c>
      <c r="D77" s="60">
        <v>27.524000000000001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23.654</v>
      </c>
      <c r="D78" s="60">
        <v>22.606000000000002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22.06</v>
      </c>
      <c r="D79" s="60">
        <v>21.117999999999999</v>
      </c>
      <c r="E79" s="96" t="s">
        <v>152</v>
      </c>
      <c r="F79" s="60">
        <v>16</v>
      </c>
      <c r="G79" s="60">
        <v>7.8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9.0899999999999994E-6</v>
      </c>
      <c r="D80" s="115">
        <v>9.0100000000000001E-6</v>
      </c>
      <c r="E80" s="98" t="s">
        <v>157</v>
      </c>
      <c r="F80" s="60">
        <v>47.3</v>
      </c>
      <c r="G80" s="60">
        <v>74.400000000000006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185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 t="s">
        <v>203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2025-07-11T21:14:17Z</dcterms:modified>
</cp:coreProperties>
</file>