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AB54E96A-F0A9-4E2D-99E0-A0FBE6C96FEA}" xr6:coauthVersionLast="47" xr6:coauthVersionMax="47" xr10:uidLastSave="{00000000-0000-0000-0000-000000000000}"/>
  <bookViews>
    <workbookView xWindow="25236" yWindow="1003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<sst xmlns="http://schemas.openxmlformats.org/spreadsheetml/2006/main" count="223" uniqueCount="210">
  <si>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</si>
  <si>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</si>
  <si>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</si>
  <si>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</si>
  <si>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</si>
  <si>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</si>
  <si>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</si>
  <si>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</si>
  <si>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</si>
  <si>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</si>
  <si>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</si>
  <si>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</si>
  <si>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</si>
  <si>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</si>
  <si>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</si>
  <si>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</si>
  <si>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</si>
  <si>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</si>
  <si>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</si>
  <si>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</si>
  <si>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</si>
  <si>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</si>
  <si>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</si>
  <si>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</si>
  <si>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</si>
  <si>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</si>
  <si>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</si>
  <si>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</si>
  <si>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</si>
  <si>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</si>
  <si>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</si>
  <si>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</si>
  <si>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</si>
  <si>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</si>
  <si>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</si>
  <si>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</si>
  <si>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</si>
  <si>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</si>
  <si>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</si>
  <si>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</si>
  <si>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</si>
  <si>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</si>
  <si>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</si>
  <si>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</si>
  <si>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</si>
  <si>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</si>
  <si>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</si>
  <si>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</si>
  <si>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</si>
  <si>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</si>
  <si>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</si>
  <si>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</si>
  <si>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</si>
  <si>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</si>
  <si>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</si>
  <si>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</si>
  <si>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</si>
  <si>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</si>
  <si>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</si>
  <si>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</si>
  <si>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</si>
  <si>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</si>
  <si>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</si>
  <si>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</si>
  <si>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</si>
  <si>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</si>
  <si>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</si>
  <si>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</si>
  <si>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</si>
  <si>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</si>
  <si>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</si>
  <si>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</si>
  <si>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</si>
  <si>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</si>
  <si>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</si>
  <si>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</si>
  <si>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</si>
  <si>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</si>
  <si>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</si>
  <si>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</si>
  <si>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</si>
  <si>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</si>
  <si>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</si>
  <si>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</si>
  <si>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</si>
  <si>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</si>
  <si>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</si>
  <si>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</si>
  <si>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</si>
  <si>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</si>
  <si>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</si>
  <si>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</si>
  <si>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</si>
  <si>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</si>
  <si>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</si>
  <si>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</si>
  <si>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</si>
  <si>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</si>
  <si>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</si>
  <si>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</si>
  <si>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</si>
  <si>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</si>
  <si>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</si>
  <si>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</si>
  <si>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</si>
  <si>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</si>
  <si>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</si>
  <si>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</si>
  <si>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</si>
  <si>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</si>
  <si>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</si>
  <si>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</si>
  <si>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</si>
  <si>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</si>
  <si>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</si>
  <si>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</si>
  <si>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</si>
  <si>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</si>
  <si>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</si>
  <si>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</si>
  <si>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</si>
  <si>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</si>
  <si>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</si>
  <si>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</si>
  <si>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</si>
  <si>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</si>
  <si>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</si>
  <si>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</si>
  <si>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</si>
  <si>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</si>
  <si>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</si>
  <si>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</si>
  <si>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</si>
  <si>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</si>
  <si>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</si>
  <si>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</si>
  <si>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</si>
  <si>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</si>
  <si>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</si>
  <si>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</si>
  <si>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</si>
  <si>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</si>
  <si>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</si>
  <si>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</si>
  <si>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</si>
  <si>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</si>
  <si>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</si>
  <si>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</si>
  <si>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</si>
  <si>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</si>
  <si>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</si>
  <si>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</si>
  <si>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</si>
  <si>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</si>
  <si>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</si>
  <si>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</si>
  <si>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</si>
  <si>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</si>
  <si>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</si>
  <si>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</si>
  <si>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</si>
  <si>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</si>
  <si>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</si>
  <si>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</si>
  <si>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</si>
  <si>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</si>
  <si>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</si>
  <si>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</si>
  <si>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</si>
  <si>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</si>
  <si>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</si>
  <si>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</si>
  <si>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</si>
  <si>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</si>
  <si>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</si>
  <si>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</si>
  <si>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</si>
  <si>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</si>
  <si>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</si>
  <si>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</si>
  <si>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</si>
  <si>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</si>
  <si>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김예은</t>
    <phoneticPr fontId="3" type="noConversion"/>
  </si>
  <si>
    <t>월령 40% 이상으로 방풍막 연결</t>
    <phoneticPr fontId="3" type="noConversion"/>
  </si>
  <si>
    <t>NE</t>
    <phoneticPr fontId="3" type="noConversion"/>
  </si>
  <si>
    <t>ENG-KSP</t>
    <phoneticPr fontId="3" type="noConversion"/>
  </si>
  <si>
    <t>BLG-KSP</t>
    <phoneticPr fontId="3" type="noConversion"/>
  </si>
  <si>
    <t>E_028650-028660</t>
    <phoneticPr fontId="3" type="noConversion"/>
  </si>
  <si>
    <t>E_028650-028660 BLG영역 중앙에 보름달이 들어와 영상이 포화 됨/ 이후 KSP 관측 함</t>
    <phoneticPr fontId="3" type="noConversion"/>
  </si>
  <si>
    <t>E_028661</t>
    <phoneticPr fontId="3" type="noConversion"/>
  </si>
  <si>
    <t>E_028661 shutter가 망원경을 따라가지 않아 영상 일부가 방풍막에 가려져 재관측 함/ AUX shutter 재실행 후 정상화</t>
    <phoneticPr fontId="3" type="noConversion"/>
  </si>
  <si>
    <t>15s/25k 20s/26k</t>
    <phoneticPr fontId="3" type="noConversion"/>
  </si>
  <si>
    <t>17s/23k 21s/20k</t>
    <phoneticPr fontId="3" type="noConversion"/>
  </si>
  <si>
    <t>M_028736-028737:N</t>
    <phoneticPr fontId="3" type="noConversion"/>
  </si>
  <si>
    <t>[8:46]/[11:33]/11:43]/[12:03]/[12:27]/[12:35]/ AUX shutter 재실행: 6회</t>
    <phoneticPr fontId="3" type="noConversion"/>
  </si>
  <si>
    <t>[12:30] 짙은 구름으로 인한 관측 대기/[14:40] 관측 재개</t>
    <phoneticPr fontId="3" type="noConversion"/>
  </si>
  <si>
    <t>[16:00-16:35] IC G 연속 crush로 그래프 기록 없음</t>
    <phoneticPr fontId="3" type="noConversion"/>
  </si>
  <si>
    <t>M_028806-028807:M</t>
    <phoneticPr fontId="3" type="noConversion"/>
  </si>
  <si>
    <t>L_028691-028753</t>
    <phoneticPr fontId="3" type="noConversion"/>
  </si>
  <si>
    <t>E_028755-028757</t>
    <phoneticPr fontId="3" type="noConversion"/>
  </si>
  <si>
    <t>C_028692-028807</t>
    <phoneticPr fontId="3" type="noConversion"/>
  </si>
  <si>
    <t>E_028755-028757 BLG영역 관측 테스트 영상</t>
    <phoneticPr fontId="3" type="noConversion"/>
  </si>
  <si>
    <t>AUX shutter에는 EL16.9뜸) AUX shutter를 재실행하고 돔셔터를 완전히 닫은 후 autosync를 작동함/ 정상화 됨</t>
    <phoneticPr fontId="3" type="noConversion"/>
  </si>
  <si>
    <t xml:space="preserve">[11:43] 동일한 오류로 인해 AUX shutter를 재실행 했으나 돔셔터가 자기 위치를 인식하지 못함(실제 EL34이고 카메라 상으로도 돔셔터가 열려 있음/ </t>
    <phoneticPr fontId="3" type="noConversion"/>
  </si>
  <si>
    <t>AUX shutter 재실행&gt;돔셔터 초기화&gt; 돔전원 재가동: 1회(잦은 오류로 관측 대기 중 실행 함/ 이후 문제 발생 없음)</t>
    <phoneticPr fontId="3" type="noConversion"/>
  </si>
  <si>
    <t>25s/26k 15s/24k</t>
    <phoneticPr fontId="3" type="noConversion"/>
  </si>
  <si>
    <t>38s/26k 25s/28k</t>
    <phoneticPr fontId="3" type="noConversion"/>
  </si>
  <si>
    <t>NW</t>
    <phoneticPr fontId="3" type="noConversion"/>
  </si>
  <si>
    <t>WSW</t>
    <phoneticPr fontId="3" type="noConversion"/>
  </si>
  <si>
    <t>DS9(영상화인) 3회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</si>
</sst>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80.05822416302766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>
        <v>1.7</v>
      </c>
      <c r="E9" s="8">
        <v>10.199999999999999</v>
      </c>
      <c r="F9" s="8">
        <v>47.2</v>
      </c>
      <c r="G9" s="36" t="s">
        <v>184</v>
      </c>
      <c r="H9" s="8">
        <v>6.5</v>
      </c>
      <c r="I9" s="36">
        <v>98.5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0.625</v>
      </c>
      <c r="D10" s="8">
        <v>2.1</v>
      </c>
      <c r="E10" s="8">
        <v>2.2999999999999998</v>
      </c>
      <c r="F10" s="8">
        <v>71.900000000000006</v>
      </c>
      <c r="G10" s="36" t="s">
        <v>207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2</v>
      </c>
      <c r="E11" s="15">
        <v>3</v>
      </c>
      <c r="F11" s="15">
        <v>68.7</v>
      </c>
      <c r="G11" s="36" t="s">
        <v>208</v>
      </c>
      <c r="H11" s="15">
        <v>6.4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24.456250000000001</v>
      </c>
      <c r="D12" s="19">
        <f>AVERAGE(D9:D11)</f>
        <v>1.9333333333333333</v>
      </c>
      <c r="E12" s="19">
        <f>AVERAGE(E9:E11)</f>
        <v>5.166666666666667</v>
      </c>
      <c r="F12" s="20">
        <f>AVERAGE(F9:F11)</f>
        <v>62.6</v>
      </c>
      <c r="G12" s="21"/>
      <c r="H12" s="22">
        <f>AVERAGE(H9:H11)</f>
        <v>5.3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186</v>
      </c>
      <c r="F16" s="27" t="s">
        <v>185</v>
      </c>
      <c r="G16" s="113" t="s">
        <v>181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0.30486111111111114</v>
      </c>
      <c r="D17" s="28">
        <v>0.30625000000000002</v>
      </c>
      <c r="E17" s="28">
        <v>0.36527777777777776</v>
      </c>
      <c r="F17" s="28">
        <v>0.73750000000000004</v>
      </c>
      <c r="G17" s="28">
        <v>0.82222222222222219</v>
      </c>
      <c r="H17" s="28">
        <v>0.85</v>
      </c>
      <c r="I17" s="28"/>
      <c r="J17" s="28"/>
      <c r="K17" s="28"/>
      <c r="L17" s="28"/>
      <c r="M17" s="28"/>
      <c r="N17" s="28"/>
      <c r="O17" s="28"/>
      <c r="P17" s="28">
        <v>0.87013888888888891</v>
      </c>
    </row>
    <row r="18" spans="2:16" ht="14.1" customHeight="1" x14ac:dyDescent="0.35">
      <c r="B18" s="35" t="s">
        <v>42</v>
      </c>
      <c r="C18" s="27">
        <v>28630</v>
      </c>
      <c r="D18" s="27">
        <v>28631</v>
      </c>
      <c r="E18" s="27">
        <v>28661</v>
      </c>
      <c r="F18" s="27">
        <v>28835</v>
      </c>
      <c r="G18" s="27">
        <v>28890</v>
      </c>
      <c r="H18" s="27">
        <v>28902</v>
      </c>
      <c r="I18" s="27"/>
      <c r="J18" s="27"/>
      <c r="K18" s="27"/>
      <c r="L18" s="27"/>
      <c r="M18" s="27"/>
      <c r="N18" s="27"/>
      <c r="O18" s="27"/>
      <c r="P18" s="114">
        <v>28915</v>
      </c>
    </row>
    <row r="19" spans="2:16" ht="14.1" customHeight="1" thickBot="1" x14ac:dyDescent="0.4">
      <c r="B19" s="13" t="s">
        <v>43</v>
      </c>
      <c r="C19" s="29"/>
      <c r="D19" s="27">
        <v>28642</v>
      </c>
      <c r="E19" s="30">
        <v>28834</v>
      </c>
      <c r="F19" s="30">
        <v>28889</v>
      </c>
      <c r="G19" s="30">
        <v>28901</v>
      </c>
      <c r="H19" s="30">
        <v>28914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174</v>
      </c>
      <c r="F20" s="33">
        <f>IF(ISNUMBER(F18),F19-F18+1,"")</f>
        <v>55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0.32222222222222224</v>
      </c>
      <c r="D24" s="102">
        <v>0.32291666666666669</v>
      </c>
      <c r="E24" s="109" t="s">
        <v>177</v>
      </c>
      <c r="F24" s="154" t="s">
        <v>192</v>
      </c>
      <c r="G24" s="154"/>
      <c r="H24" s="154"/>
      <c r="I24" s="154"/>
      <c r="J24" s="102">
        <v>0.85277777777777775</v>
      </c>
      <c r="K24" s="102">
        <v>0.85416666666666663</v>
      </c>
      <c r="L24" s="36" t="s">
        <v>175</v>
      </c>
      <c r="M24" s="154" t="s">
        <v>206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0.32569444444444445</v>
      </c>
      <c r="D26" s="102">
        <v>0.3263888888888889</v>
      </c>
      <c r="E26" s="109" t="s">
        <v>164</v>
      </c>
      <c r="F26" s="154" t="s">
        <v>191</v>
      </c>
      <c r="G26" s="154"/>
      <c r="H26" s="154"/>
      <c r="I26" s="154"/>
      <c r="J26" s="102">
        <v>0.85486111111111107</v>
      </c>
      <c r="K26" s="102">
        <v>0.85624999999999996</v>
      </c>
      <c r="L26" s="36" t="s">
        <v>176</v>
      </c>
      <c r="M26" s="154" t="s">
        <v>205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0.37430555555555556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8.1944444444444445E-2</v>
      </c>
      <c r="P30" s="46">
        <f>SUM(C30:J30,L30:N30)</f>
        <v>0.37430555555555556</v>
      </c>
    </row>
    <row r="31" spans="2:16" ht="14.1" customHeight="1" x14ac:dyDescent="0.35">
      <c r="B31" s="37" t="s">
        <v>169</v>
      </c>
      <c r="C31" s="47"/>
      <c r="D31" s="7">
        <v>0.45902777777777776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0.4770833333333333</v>
      </c>
    </row>
    <row r="32" spans="2:16" ht="14.1" customHeight="1" x14ac:dyDescent="0.35">
      <c r="B32" s="37" t="s">
        <v>65</v>
      </c>
      <c r="C32" s="49"/>
      <c r="D32" s="50">
        <v>9.5138888888888884E-2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9.5138888888888884E-2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0.36388888888888887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0.38194444444444442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189</v>
      </c>
      <c r="F36" s="145"/>
      <c r="G36" s="144" t="s">
        <v>198</v>
      </c>
      <c r="H36" s="145"/>
      <c r="I36" s="144" t="s">
        <v>200</v>
      </c>
      <c r="J36" s="145"/>
      <c r="K36" s="144" t="s">
        <v>193</v>
      </c>
      <c r="L36" s="145"/>
      <c r="M36" s="144" t="s">
        <v>199</v>
      </c>
      <c r="N36" s="145"/>
      <c r="O36" s="117" t="s">
        <v>197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203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195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 t="s">
        <v>201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 t="s">
        <v>196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1150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</v>
      </c>
      <c r="D72" s="60">
        <v>-164.8</v>
      </c>
      <c r="E72" s="96" t="s">
        <v>118</v>
      </c>
      <c r="F72" s="60">
        <v>20</v>
      </c>
      <c r="G72" s="60">
        <v>19.7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-161.19999999999999</v>
      </c>
      <c r="E73" s="98" t="s">
        <v>122</v>
      </c>
      <c r="F73" s="60">
        <v>34</v>
      </c>
      <c r="G73" s="60">
        <v>29.9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</v>
      </c>
      <c r="D75" s="60">
        <v>-133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</v>
      </c>
      <c r="D76" s="60">
        <v>28.2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</v>
      </c>
      <c r="D77" s="60">
        <v>27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</v>
      </c>
      <c r="D78" s="60">
        <v>22.1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</v>
      </c>
      <c r="D79" s="60">
        <v>20.7</v>
      </c>
      <c r="E79" s="96" t="s">
        <v>152</v>
      </c>
      <c r="F79" s="60">
        <v>15.6</v>
      </c>
      <c r="G79" s="60">
        <v>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9.2199999999999998E-6</v>
      </c>
      <c r="D80" s="115">
        <v>9.7499999999999998E-6</v>
      </c>
      <c r="E80" s="98" t="s">
        <v>157</v>
      </c>
      <c r="F80" s="60">
        <v>44.2</v>
      </c>
      <c r="G80" s="60">
        <v>72.900000000000006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204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 t="s">
        <v>209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2025-07-09T20:57:53Z</dcterms:modified>
</cp:coreProperties>
</file>