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56FF72AD-EA74-48E3-8DA8-B9B49D7808DF}" xr6:coauthVersionLast="47" xr6:coauthVersionMax="47" xr10:uidLastSave="{00000000-0000-0000-0000-000000000000}"/>
  <bookViews>
    <workbookView xWindow="25584" yWindow="1285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<sst xmlns="http://schemas.openxmlformats.org/spreadsheetml/2006/main" count="216" uniqueCount="202">
  <si>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</si>
  <si>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</si>
  <si>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</si>
  <si>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</si>
  <si>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</si>
  <si>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</si>
  <si>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</si>
  <si>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</si>
  <si>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</si>
  <si>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</si>
  <si>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</si>
  <si>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</si>
  <si>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</si>
  <si>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</si>
  <si>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</si>
  <si>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</si>
  <si>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</si>
  <si>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</si>
  <si>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</si>
  <si>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</si>
  <si>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</si>
  <si>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</si>
  <si>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</si>
  <si>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</si>
  <si>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</si>
  <si>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</si>
  <si>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</si>
  <si>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</si>
  <si>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</si>
  <si>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</si>
  <si>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</si>
  <si>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</si>
  <si>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</si>
  <si>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</si>
  <si>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</si>
  <si>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</si>
  <si>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</si>
  <si>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</si>
  <si>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</si>
  <si>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</si>
  <si>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</si>
  <si>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</si>
  <si>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</si>
  <si>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</si>
  <si>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</si>
  <si>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</si>
  <si>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</si>
  <si>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</si>
  <si>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</si>
  <si>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</si>
  <si>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</si>
  <si>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</si>
  <si>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</si>
  <si>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</si>
  <si>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</si>
  <si>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</si>
  <si>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</si>
  <si>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</si>
  <si>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</si>
  <si>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</si>
  <si>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</si>
  <si>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</si>
  <si>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</si>
  <si>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</si>
  <si>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</si>
  <si>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</si>
  <si>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</si>
  <si>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</si>
  <si>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</si>
  <si>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</si>
  <si>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</si>
  <si>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</si>
  <si>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</si>
  <si>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</si>
  <si>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</si>
  <si>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</si>
  <si>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</si>
  <si>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</si>
  <si>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</si>
  <si>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</si>
  <si>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</si>
  <si>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</si>
  <si>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</si>
  <si>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</si>
  <si>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</si>
  <si>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</si>
  <si>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</si>
  <si>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</si>
  <si>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</si>
  <si>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</si>
  <si>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</si>
  <si>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</si>
  <si>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</si>
  <si>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</si>
  <si>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</si>
  <si>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</si>
  <si>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</si>
  <si>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</si>
  <si>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</si>
  <si>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</si>
  <si>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</si>
  <si>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</si>
  <si>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</si>
  <si>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</si>
  <si>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</si>
  <si>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</si>
  <si>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</si>
  <si>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</si>
  <si>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</si>
  <si>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</si>
  <si>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</si>
  <si>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</si>
  <si>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</si>
  <si>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</si>
  <si>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</si>
  <si>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</si>
  <si>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</si>
  <si>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</si>
  <si>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</si>
  <si>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</si>
  <si>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</si>
  <si>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</si>
  <si>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</si>
  <si>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</si>
  <si>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</si>
  <si>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</si>
  <si>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</si>
  <si>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</si>
  <si>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</si>
  <si>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</si>
  <si>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</si>
  <si>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</si>
  <si>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</si>
  <si>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</si>
  <si>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</si>
  <si>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</si>
  <si>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</si>
  <si>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</si>
  <si>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</si>
  <si>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</si>
  <si>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</si>
  <si>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</si>
  <si>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</si>
  <si>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</si>
  <si>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</si>
  <si>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</si>
  <si>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</si>
  <si>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</si>
  <si>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</si>
  <si>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</si>
  <si>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</si>
  <si>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</si>
  <si>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</si>
  <si>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</si>
  <si>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</si>
  <si>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</si>
  <si>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</si>
  <si>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</si>
  <si>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</si>
  <si>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</si>
  <si>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</si>
  <si>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</si>
  <si>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</si>
  <si>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</si>
  <si>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</si>
  <si>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</si>
  <si>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</si>
  <si>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</si>
  <si>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</si>
  <si>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</si>
  <si>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</si>
  <si>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</si>
  <si>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</si>
  <si>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</si>
  <si>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</si>
  <si>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</si>
  <si>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</si>
  <si>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</si>
  <si>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</si>
  <si>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</si>
  <si>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</si>
  <si>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</si>
  <si>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</si>
  <si>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김예은</t>
    <phoneticPr fontId="3" type="noConversion"/>
  </si>
  <si>
    <t>S</t>
    <phoneticPr fontId="3" type="noConversion"/>
  </si>
  <si>
    <t>DIR-KSP</t>
    <phoneticPr fontId="3" type="noConversion"/>
  </si>
  <si>
    <t>월령 40% 이상으로 방풍막 연결</t>
    <phoneticPr fontId="3" type="noConversion"/>
  </si>
  <si>
    <t>N</t>
    <phoneticPr fontId="3" type="noConversion"/>
  </si>
  <si>
    <t>DS9(영상화인) 2회 꺼짐</t>
    <phoneticPr fontId="3" type="noConversion"/>
  </si>
  <si>
    <t>11s/21k 16s/22k 23s/23k</t>
    <phoneticPr fontId="3" type="noConversion"/>
  </si>
  <si>
    <t>9s/26k 13s/26k 17s/24k</t>
    <phoneticPr fontId="3" type="noConversion"/>
  </si>
  <si>
    <t>M_028107-028108:K</t>
    <phoneticPr fontId="3" type="noConversion"/>
  </si>
  <si>
    <t>[9:15] gmon 갑자기 꺼짐(028124-028125)/ 재실행하여 do-kill-plot 실행 후 정상작동 함</t>
    <phoneticPr fontId="3" type="noConversion"/>
  </si>
  <si>
    <t>M_028170-028171:M</t>
    <phoneticPr fontId="3" type="noConversion"/>
  </si>
  <si>
    <t>M_028117-028118:M</t>
    <phoneticPr fontId="3" type="noConversion"/>
  </si>
  <si>
    <t>[10:42-11:00] IC gui crash로 그래프 기록 없음</t>
    <phoneticPr fontId="3" type="noConversion"/>
  </si>
  <si>
    <t>M_028275-028276:M</t>
    <phoneticPr fontId="3" type="noConversion"/>
  </si>
  <si>
    <t>C_028309-028340</t>
    <phoneticPr fontId="3" type="noConversion"/>
  </si>
  <si>
    <t>E_028358-028372</t>
    <phoneticPr fontId="3" type="noConversion"/>
  </si>
  <si>
    <t>E_028358-028372 filter/shutter control의 full shutter가 닫히지 않아 영상에 밝은 영역 생김/ filter/shutter control의 전원을 껏다 켜도 변화 없음/</t>
    <phoneticPr fontId="3" type="noConversion"/>
  </si>
  <si>
    <t>FSA recycle하고 TCS reset 후 정상 관측 가능해짐</t>
    <phoneticPr fontId="3" type="noConversion"/>
  </si>
  <si>
    <t>구름의 영향으로 오전 플랫 건너 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</si>
</sst>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3.1</v>
      </c>
      <c r="E9" s="8">
        <v>4.8</v>
      </c>
      <c r="F9" s="8">
        <v>73.2</v>
      </c>
      <c r="G9" s="36" t="s">
        <v>184</v>
      </c>
      <c r="H9" s="8">
        <v>4.3</v>
      </c>
      <c r="I9" s="36">
        <v>89.3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7.7</v>
      </c>
      <c r="F10" s="8">
        <v>69.900000000000006</v>
      </c>
      <c r="G10" s="36" t="s">
        <v>187</v>
      </c>
      <c r="H10" s="8">
        <v>6.3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>
        <v>1.5</v>
      </c>
      <c r="E11" s="15">
        <v>4</v>
      </c>
      <c r="F11" s="15">
        <v>79.599999999999994</v>
      </c>
      <c r="G11" s="36" t="s">
        <v>187</v>
      </c>
      <c r="H11" s="15">
        <v>1.9</v>
      </c>
      <c r="I11" s="16"/>
      <c r="J11" s="9">
        <f>IF(L11, 1, 0) + IF(M11, 2, 0) + IF(N11, 4, 0) + IF(O11, 8, 0) + IF(P11, 16, 0)</f>
        <v>5</v>
      </c>
      <c r="K11" s="12" t="b">
        <v>1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1.9000000000000001</v>
      </c>
      <c r="E12" s="19">
        <f>AVERAGE(E9:E11)</f>
        <v>5.5</v>
      </c>
      <c r="F12" s="20">
        <f>AVERAGE(F9:F11)</f>
        <v>74.233333333333334</v>
      </c>
      <c r="G12" s="21"/>
      <c r="H12" s="22">
        <f>AVERAGE(H9:H11)</f>
        <v>4.166666666666667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0.33958333333333335</v>
      </c>
      <c r="F17" s="28">
        <v>0.7416666666666667</v>
      </c>
      <c r="G17" s="28">
        <v>0.8208333333333333</v>
      </c>
      <c r="H17" s="28">
        <v>0.84583333333333333</v>
      </c>
      <c r="I17" s="28"/>
      <c r="J17" s="28"/>
      <c r="K17" s="28"/>
      <c r="L17" s="28"/>
      <c r="M17" s="28"/>
      <c r="N17" s="28"/>
      <c r="O17" s="28"/>
      <c r="P17" s="28">
        <v>0.84930555555555554</v>
      </c>
    </row>
    <row r="18" spans="2:16" ht="14.1" customHeight="1" x14ac:dyDescent="0.35">
      <c r="B18" s="35" t="s">
        <v>42</v>
      </c>
      <c r="C18" s="27">
        <v>28074</v>
      </c>
      <c r="D18" s="27">
        <v>28075</v>
      </c>
      <c r="E18" s="27">
        <v>28095</v>
      </c>
      <c r="F18" s="27">
        <v>28358</v>
      </c>
      <c r="G18" s="27">
        <v>28407</v>
      </c>
      <c r="H18" s="27">
        <v>28419</v>
      </c>
      <c r="I18" s="27"/>
      <c r="J18" s="27"/>
      <c r="K18" s="27"/>
      <c r="L18" s="27"/>
      <c r="M18" s="27"/>
      <c r="N18" s="27"/>
      <c r="O18" s="27"/>
      <c r="P18" s="114">
        <v>28424</v>
      </c>
    </row>
    <row r="19" spans="2:16" ht="14.1" customHeight="1" thickBot="1" x14ac:dyDescent="0.4">
      <c r="B19" s="13" t="s">
        <v>43</v>
      </c>
      <c r="C19" s="29"/>
      <c r="D19" s="27">
        <v>28087</v>
      </c>
      <c r="E19" s="30">
        <v>28357</v>
      </c>
      <c r="F19" s="30">
        <v>28406</v>
      </c>
      <c r="G19" s="30">
        <v>28418</v>
      </c>
      <c r="H19" s="30">
        <v>28423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263</v>
      </c>
      <c r="F20" s="33">
        <f>IF(ISNUMBER(F18),F19-F18+1,"")</f>
        <v>49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0.32013888888888886</v>
      </c>
      <c r="D23" s="112">
        <v>0.32222222222222224</v>
      </c>
      <c r="E23" s="36" t="s">
        <v>48</v>
      </c>
      <c r="F23" s="154" t="s">
        <v>190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0.32430555555555557</v>
      </c>
      <c r="D25" s="112">
        <v>0.3263888888888889</v>
      </c>
      <c r="E25" s="109" t="s">
        <v>170</v>
      </c>
      <c r="F25" s="154" t="s">
        <v>189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0.38055555555555554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7.7083333333333337E-2</v>
      </c>
      <c r="O30" s="45"/>
      <c r="P30" s="46">
        <f>SUM(C30:J30,L30:N30)</f>
        <v>0.45763888888888887</v>
      </c>
    </row>
    <row r="31" spans="2:16" ht="14.1" customHeight="1" x14ac:dyDescent="0.35">
      <c r="B31" s="37" t="s">
        <v>169</v>
      </c>
      <c r="C31" s="47">
        <v>0.40208333333333335</v>
      </c>
      <c r="D31" s="7">
        <v>7.9166666666666663E-2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0.40208333333333335</v>
      </c>
      <c r="D34" s="106">
        <f t="shared" ref="D34:P34" si="1">D31-D32-D33</f>
        <v>7.9166666666666663E-2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194</v>
      </c>
      <c r="F36" s="145"/>
      <c r="G36" s="144" t="s">
        <v>193</v>
      </c>
      <c r="H36" s="145"/>
      <c r="I36" s="144" t="s">
        <v>196</v>
      </c>
      <c r="J36" s="145"/>
      <c r="K36" s="144" t="s">
        <v>197</v>
      </c>
      <c r="L36" s="145"/>
      <c r="M36" s="144" t="s">
        <v>198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199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201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1055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-164.7</v>
      </c>
      <c r="E72" s="96" t="s">
        <v>118</v>
      </c>
      <c r="F72" s="60">
        <v>20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-156.19999999999999</v>
      </c>
      <c r="D73" s="60">
        <v>-160.9</v>
      </c>
      <c r="E73" s="98" t="s">
        <v>122</v>
      </c>
      <c r="F73" s="60">
        <v>36.4</v>
      </c>
      <c r="G73" s="60">
        <v>35.799999999999997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</v>
      </c>
      <c r="D75" s="60">
        <v>-133.19999999999999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28.3</v>
      </c>
      <c r="D77" s="60">
        <v>27.3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23.3</v>
      </c>
      <c r="D78" s="60">
        <v>22.4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21.8</v>
      </c>
      <c r="D79" s="60">
        <v>20.9</v>
      </c>
      <c r="E79" s="96" t="s">
        <v>152</v>
      </c>
      <c r="F79" s="60">
        <v>16.100000000000001</v>
      </c>
      <c r="G79" s="60">
        <v>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9.1600000000000004E-6</v>
      </c>
      <c r="D80" s="115">
        <v>9.3000000000000007E-6</v>
      </c>
      <c r="E80" s="98" t="s">
        <v>157</v>
      </c>
      <c r="F80" s="60">
        <v>48.6</v>
      </c>
      <c r="G80" s="60">
        <v>78.900000000000006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188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2025-07-07T20:27:17Z</dcterms:modified>
</cp:coreProperties>
</file>